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xr:revisionPtr revIDLastSave="0" documentId="13_ncr:1_{030484EB-6A0F-4F55-B933-87E301D1637B}" xr6:coauthVersionLast="36" xr6:coauthVersionMax="36" xr10:uidLastSave="{00000000-0000-0000-0000-000000000000}"/>
  <bookViews>
    <workbookView xWindow="0" yWindow="0" windowWidth="28800" windowHeight="11832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90" i="1" l="1"/>
  <c r="H190" i="1"/>
  <c r="K177" i="1" l="1"/>
  <c r="T123" i="1" l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S123" i="1"/>
  <c r="T124" i="1" l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U123" i="1" l="1"/>
  <c r="V123" i="1" s="1"/>
  <c r="U115" i="1"/>
  <c r="V115" i="1" s="1"/>
  <c r="U111" i="1"/>
  <c r="V111" i="1" s="1"/>
  <c r="U119" i="1"/>
  <c r="V119" i="1" s="1"/>
  <c r="U122" i="1"/>
  <c r="V122" i="1" s="1"/>
  <c r="U118" i="1"/>
  <c r="V118" i="1" s="1"/>
  <c r="U114" i="1"/>
  <c r="V114" i="1" s="1"/>
  <c r="U110" i="1"/>
  <c r="V110" i="1" s="1"/>
  <c r="U113" i="1"/>
  <c r="V113" i="1" s="1"/>
  <c r="U121" i="1"/>
  <c r="V121" i="1" s="1"/>
  <c r="U117" i="1"/>
  <c r="V117" i="1" s="1"/>
  <c r="U109" i="1"/>
  <c r="U120" i="1"/>
  <c r="V120" i="1" s="1"/>
  <c r="U116" i="1"/>
  <c r="V116" i="1" s="1"/>
  <c r="U112" i="1"/>
  <c r="V112" i="1" s="1"/>
  <c r="J399" i="1"/>
  <c r="V400" i="1" l="1"/>
  <c r="S400" i="1"/>
  <c r="P400" i="1"/>
  <c r="M400" i="1"/>
  <c r="J400" i="1"/>
  <c r="O256" i="1" l="1"/>
  <c r="S256" i="1" s="1"/>
  <c r="I254" i="1" l="1"/>
  <c r="M254" i="1" s="1"/>
  <c r="O253" i="1"/>
  <c r="S253" i="1" s="1"/>
  <c r="T339" i="1" l="1"/>
  <c r="T340" i="1"/>
  <c r="T341" i="1"/>
  <c r="T342" i="1"/>
  <c r="T343" i="1"/>
  <c r="T338" i="1"/>
  <c r="R339" i="1"/>
  <c r="R340" i="1"/>
  <c r="R341" i="1"/>
  <c r="R342" i="1"/>
  <c r="R343" i="1"/>
  <c r="R338" i="1"/>
  <c r="P339" i="1"/>
  <c r="P340" i="1"/>
  <c r="P341" i="1"/>
  <c r="P342" i="1"/>
  <c r="P343" i="1"/>
  <c r="P338" i="1"/>
  <c r="M339" i="1"/>
  <c r="M340" i="1"/>
  <c r="M341" i="1"/>
  <c r="M342" i="1"/>
  <c r="M343" i="1"/>
  <c r="M338" i="1"/>
  <c r="H339" i="1"/>
  <c r="H340" i="1"/>
  <c r="H341" i="1"/>
  <c r="H342" i="1"/>
  <c r="H343" i="1"/>
  <c r="F339" i="1"/>
  <c r="F340" i="1"/>
  <c r="F341" i="1"/>
  <c r="F342" i="1"/>
  <c r="F343" i="1"/>
  <c r="D339" i="1"/>
  <c r="D340" i="1"/>
  <c r="D341" i="1"/>
  <c r="D342" i="1"/>
  <c r="D343" i="1"/>
  <c r="A339" i="1"/>
  <c r="A340" i="1"/>
  <c r="A341" i="1"/>
  <c r="A342" i="1"/>
  <c r="A343" i="1"/>
  <c r="R344" i="1" l="1"/>
  <c r="T344" i="1"/>
  <c r="P344" i="1"/>
  <c r="G230" i="1"/>
  <c r="G221" i="1"/>
  <c r="M56" i="1"/>
  <c r="L107" i="1"/>
  <c r="M22" i="1"/>
  <c r="G357" i="1"/>
  <c r="G250" i="1"/>
  <c r="G369" i="1"/>
  <c r="M335" i="1"/>
  <c r="A335" i="1"/>
  <c r="G282" i="1"/>
  <c r="E9" i="1"/>
  <c r="P234" i="1"/>
  <c r="M234" i="1"/>
  <c r="J234" i="1"/>
  <c r="G234" i="1"/>
  <c r="P233" i="1"/>
  <c r="M233" i="1"/>
  <c r="J233" i="1"/>
  <c r="G233" i="1"/>
  <c r="P232" i="1"/>
  <c r="M232" i="1"/>
  <c r="J232" i="1"/>
  <c r="G232" i="1"/>
  <c r="P225" i="1"/>
  <c r="M225" i="1"/>
  <c r="J225" i="1"/>
  <c r="G225" i="1"/>
  <c r="J224" i="1"/>
  <c r="M224" i="1"/>
  <c r="P224" i="1"/>
  <c r="G224" i="1"/>
  <c r="P223" i="1"/>
  <c r="M223" i="1"/>
  <c r="J223" i="1"/>
  <c r="G223" i="1"/>
  <c r="Q151" i="1"/>
  <c r="N151" i="1"/>
  <c r="L151" i="1"/>
  <c r="L109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99" i="1"/>
  <c r="S399" i="1"/>
  <c r="P399" i="1"/>
  <c r="M399" i="1"/>
  <c r="V398" i="1"/>
  <c r="S398" i="1"/>
  <c r="P398" i="1"/>
  <c r="M398" i="1"/>
  <c r="J398" i="1"/>
  <c r="V397" i="1"/>
  <c r="S397" i="1"/>
  <c r="P397" i="1"/>
  <c r="M397" i="1"/>
  <c r="J397" i="1"/>
  <c r="V396" i="1"/>
  <c r="S396" i="1"/>
  <c r="P396" i="1"/>
  <c r="M396" i="1"/>
  <c r="J396" i="1"/>
  <c r="V395" i="1"/>
  <c r="S395" i="1"/>
  <c r="P395" i="1"/>
  <c r="M395" i="1"/>
  <c r="J395" i="1"/>
  <c r="S372" i="1"/>
  <c r="S373" i="1"/>
  <c r="S374" i="1"/>
  <c r="S375" i="1"/>
  <c r="S376" i="1"/>
  <c r="S371" i="1"/>
  <c r="P372" i="1"/>
  <c r="P373" i="1"/>
  <c r="P374" i="1"/>
  <c r="P375" i="1"/>
  <c r="P376" i="1"/>
  <c r="P371" i="1"/>
  <c r="M372" i="1"/>
  <c r="M373" i="1"/>
  <c r="M374" i="1"/>
  <c r="M375" i="1"/>
  <c r="M376" i="1"/>
  <c r="M371" i="1"/>
  <c r="J372" i="1"/>
  <c r="J373" i="1"/>
  <c r="J374" i="1"/>
  <c r="J375" i="1"/>
  <c r="J376" i="1"/>
  <c r="J371" i="1"/>
  <c r="G372" i="1"/>
  <c r="G373" i="1"/>
  <c r="G374" i="1"/>
  <c r="G375" i="1"/>
  <c r="G376" i="1"/>
  <c r="G371" i="1"/>
  <c r="C372" i="1"/>
  <c r="C373" i="1"/>
  <c r="C374" i="1"/>
  <c r="C375" i="1"/>
  <c r="C376" i="1"/>
  <c r="C371" i="1"/>
  <c r="S360" i="1"/>
  <c r="S361" i="1"/>
  <c r="S362" i="1"/>
  <c r="S363" i="1"/>
  <c r="S364" i="1"/>
  <c r="S359" i="1"/>
  <c r="P360" i="1"/>
  <c r="P361" i="1"/>
  <c r="P362" i="1"/>
  <c r="P363" i="1"/>
  <c r="P364" i="1"/>
  <c r="P359" i="1"/>
  <c r="M360" i="1"/>
  <c r="M361" i="1"/>
  <c r="M362" i="1"/>
  <c r="M363" i="1"/>
  <c r="M364" i="1"/>
  <c r="M359" i="1"/>
  <c r="J360" i="1"/>
  <c r="J361" i="1"/>
  <c r="J362" i="1"/>
  <c r="J363" i="1"/>
  <c r="J364" i="1"/>
  <c r="J359" i="1"/>
  <c r="G360" i="1"/>
  <c r="G361" i="1"/>
  <c r="G362" i="1"/>
  <c r="G363" i="1"/>
  <c r="G364" i="1"/>
  <c r="G359" i="1"/>
  <c r="C360" i="1"/>
  <c r="C361" i="1"/>
  <c r="C362" i="1"/>
  <c r="C363" i="1"/>
  <c r="C364" i="1"/>
  <c r="C359" i="1"/>
  <c r="H338" i="1"/>
  <c r="F338" i="1"/>
  <c r="D338" i="1"/>
  <c r="A338" i="1"/>
  <c r="Q286" i="1"/>
  <c r="U286" i="1" s="1"/>
  <c r="Q287" i="1"/>
  <c r="U287" i="1" s="1"/>
  <c r="Q288" i="1"/>
  <c r="U288" i="1" s="1"/>
  <c r="Q289" i="1"/>
  <c r="U289" i="1" s="1"/>
  <c r="Q290" i="1"/>
  <c r="U290" i="1" s="1"/>
  <c r="Q285" i="1"/>
  <c r="U285" i="1" s="1"/>
  <c r="O286" i="1"/>
  <c r="S286" i="1" s="1"/>
  <c r="O287" i="1"/>
  <c r="S287" i="1" s="1"/>
  <c r="O288" i="1"/>
  <c r="S288" i="1" s="1"/>
  <c r="O289" i="1"/>
  <c r="S289" i="1" s="1"/>
  <c r="O290" i="1"/>
  <c r="S290" i="1" s="1"/>
  <c r="O285" i="1"/>
  <c r="S285" i="1" s="1"/>
  <c r="I286" i="1"/>
  <c r="M286" i="1" s="1"/>
  <c r="I287" i="1"/>
  <c r="M287" i="1" s="1"/>
  <c r="I288" i="1"/>
  <c r="M288" i="1" s="1"/>
  <c r="I289" i="1"/>
  <c r="M289" i="1" s="1"/>
  <c r="I290" i="1"/>
  <c r="M290" i="1" s="1"/>
  <c r="I285" i="1"/>
  <c r="M285" i="1" s="1"/>
  <c r="G285" i="1"/>
  <c r="K285" i="1" s="1"/>
  <c r="G286" i="1"/>
  <c r="K286" i="1" s="1"/>
  <c r="G287" i="1"/>
  <c r="K287" i="1" s="1"/>
  <c r="G288" i="1"/>
  <c r="K288" i="1" s="1"/>
  <c r="G289" i="1"/>
  <c r="K289" i="1" s="1"/>
  <c r="G290" i="1"/>
  <c r="K290" i="1" s="1"/>
  <c r="C286" i="1"/>
  <c r="C287" i="1"/>
  <c r="C288" i="1"/>
  <c r="C289" i="1"/>
  <c r="C290" i="1"/>
  <c r="C285" i="1"/>
  <c r="Q254" i="1"/>
  <c r="U254" i="1" s="1"/>
  <c r="Q255" i="1"/>
  <c r="U255" i="1" s="1"/>
  <c r="Q256" i="1"/>
  <c r="U256" i="1" s="1"/>
  <c r="Q257" i="1"/>
  <c r="U257" i="1" s="1"/>
  <c r="Q258" i="1"/>
  <c r="U258" i="1" s="1"/>
  <c r="Q253" i="1"/>
  <c r="U253" i="1" s="1"/>
  <c r="O254" i="1"/>
  <c r="S254" i="1" s="1"/>
  <c r="O255" i="1"/>
  <c r="S255" i="1" s="1"/>
  <c r="O257" i="1"/>
  <c r="S257" i="1" s="1"/>
  <c r="O258" i="1"/>
  <c r="S258" i="1" s="1"/>
  <c r="C254" i="1"/>
  <c r="C255" i="1"/>
  <c r="C256" i="1"/>
  <c r="C257" i="1"/>
  <c r="C258" i="1"/>
  <c r="I255" i="1"/>
  <c r="M255" i="1" s="1"/>
  <c r="I256" i="1"/>
  <c r="M256" i="1" s="1"/>
  <c r="I257" i="1"/>
  <c r="M257" i="1" s="1"/>
  <c r="I258" i="1"/>
  <c r="M258" i="1" s="1"/>
  <c r="I253" i="1"/>
  <c r="M253" i="1" s="1"/>
  <c r="G254" i="1"/>
  <c r="K254" i="1" s="1"/>
  <c r="G255" i="1"/>
  <c r="K255" i="1" s="1"/>
  <c r="G256" i="1"/>
  <c r="K256" i="1" s="1"/>
  <c r="G257" i="1"/>
  <c r="K257" i="1" s="1"/>
  <c r="G258" i="1"/>
  <c r="K258" i="1" s="1"/>
  <c r="G253" i="1"/>
  <c r="K253" i="1" s="1"/>
  <c r="C253" i="1"/>
  <c r="M226" i="1" l="1"/>
  <c r="Q61" i="1"/>
  <c r="G235" i="1"/>
  <c r="J235" i="1"/>
  <c r="M235" i="1"/>
  <c r="P235" i="1"/>
  <c r="M259" i="1"/>
  <c r="K61" i="1"/>
  <c r="J401" i="1"/>
  <c r="V401" i="1"/>
  <c r="S401" i="1"/>
  <c r="V109" i="1"/>
  <c r="P401" i="1"/>
  <c r="M401" i="1"/>
  <c r="O61" i="1"/>
  <c r="G226" i="1"/>
  <c r="J226" i="1"/>
  <c r="Q88" i="1"/>
  <c r="S377" i="1"/>
  <c r="P226" i="1"/>
  <c r="G365" i="1"/>
  <c r="M365" i="1"/>
  <c r="S365" i="1"/>
  <c r="F344" i="1"/>
  <c r="O88" i="1"/>
  <c r="J377" i="1"/>
  <c r="P377" i="1"/>
  <c r="G377" i="1"/>
  <c r="M377" i="1"/>
  <c r="P365" i="1"/>
  <c r="J365" i="1"/>
  <c r="D344" i="1"/>
  <c r="H344" i="1"/>
  <c r="S124" i="1"/>
  <c r="R124" i="1"/>
  <c r="Q124" i="1"/>
  <c r="P124" i="1"/>
  <c r="O124" i="1"/>
  <c r="N124" i="1"/>
  <c r="L124" i="1"/>
  <c r="Q52" i="1"/>
  <c r="O52" i="1"/>
  <c r="Q27" i="1"/>
  <c r="O27" i="1"/>
  <c r="M27" i="1"/>
  <c r="K27" i="1"/>
  <c r="Q291" i="1"/>
  <c r="O291" i="1"/>
  <c r="M291" i="1"/>
  <c r="K291" i="1"/>
  <c r="I291" i="1"/>
  <c r="G291" i="1"/>
  <c r="Q259" i="1"/>
  <c r="O259" i="1"/>
  <c r="I259" i="1"/>
  <c r="G259" i="1"/>
  <c r="U124" i="1" l="1"/>
  <c r="V124" i="1"/>
  <c r="S259" i="1"/>
  <c r="U259" i="1"/>
  <c r="S291" i="1"/>
  <c r="U291" i="1"/>
  <c r="K25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<sst xmlns="http://schemas.openxmlformats.org/spreadsheetml/2006/main" count="991" uniqueCount="169">
  <si>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</si>
  <si>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</si>
  <si>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</si>
  <si>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</si>
  <si>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</si>
  <si>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</si>
  <si>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</si>
  <si>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</si>
  <si>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</si>
  <si>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</si>
  <si>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</si>
  <si>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</si>
  <si>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</si>
  <si>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</si>
  <si>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</si>
  <si>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</si>
  <si>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</si>
  <si>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</si>
  <si>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</si>
  <si>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</si>
  <si>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</si>
  <si>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</si>
  <si>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</si>
  <si>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</si>
  <si>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</si>
  <si>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</si>
  <si>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</si>
  <si>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</si>
  <si>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</si>
  <si>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</si>
  <si>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</si>
  <si>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</si>
  <si>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</si>
  <si>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</si>
  <si>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</si>
  <si>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</si>
  <si>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</si>
  <si>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</si>
  <si>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</si>
  <si>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</si>
  <si>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</si>
  <si>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</si>
  <si>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</si>
  <si>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</si>
  <si>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</si>
  <si>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</si>
  <si>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</si>
  <si>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</si>
  <si>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</si>
  <si>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</si>
  <si>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</si>
  <si>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</si>
  <si>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</si>
  <si>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</si>
  <si>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</si>
  <si>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</si>
  <si>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</si>
  <si>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</si>
  <si>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</si>
  <si>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</si>
  <si>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</si>
  <si>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</si>
  <si>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</si>
  <si>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</si>
  <si>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</si>
  <si>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</si>
  <si>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</si>
  <si>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</si>
  <si>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</si>
  <si>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</si>
  <si>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</si>
  <si>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</si>
  <si>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</si>
  <si>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</si>
  <si>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</si>
  <si>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</si>
  <si>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</si>
  <si>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</si>
  <si>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</si>
  <si>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</si>
  <si>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</si>
  <si>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</si>
  <si>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</si>
  <si>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</si>
  <si>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</si>
  <si>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</si>
  <si>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</si>
  <si>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</si>
  <si>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</si>
  <si>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</si>
  <si>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</si>
  <si>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</si>
  <si>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</si>
  <si>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</si>
  <si>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</si>
  <si>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</si>
  <si>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</si>
  <si>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</si>
  <si>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</si>
  <si>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</si>
  <si>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</si>
  <si>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</si>
  <si>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</si>
  <si>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</si>
  <si>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</si>
  <si>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</si>
  <si>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</si>
  <si>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</si>
  <si>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</si>
  <si>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</si>
  <si>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</si>
  <si>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</si>
  <si>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</si>
  <si>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</si>
  <si>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</si>
  <si>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</si>
  <si>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</si>
  <si>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</si>
  <si>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</si>
  <si>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</si>
  <si>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</si>
  <si>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</si>
  <si>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</si>
  <si>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</si>
  <si>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</si>
  <si>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</si>
  <si>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</si>
  <si>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</si>
  <si>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</si>
  <si>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</si>
  <si>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</si>
  <si>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</si>
  <si>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</si>
  <si>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</si>
  <si>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</si>
  <si>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</si>
  <si>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</si>
  <si>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</si>
  <si>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</si>
  <si>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</si>
  <si>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</si>
  <si>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</si>
  <si>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</si>
  <si>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</si>
  <si>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</si>
  <si>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</si>
  <si>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</si>
  <si>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01.11.2022</t>
  </si>
  <si>
    <t>30.11.2022</t>
  </si>
  <si>
    <t>01.01.2022</t>
  </si>
  <si>
    <t>BIAŁORUŚ</t>
  </si>
  <si>
    <t>EGIPT</t>
  </si>
  <si>
    <t>IRAK</t>
  </si>
  <si>
    <t>AFGANISTAN</t>
  </si>
  <si>
    <t>NIDERLANDY</t>
  </si>
  <si>
    <t>NORWEGIA</t>
  </si>
  <si>
    <t>RUMUNIA</t>
  </si>
  <si>
    <t>BUŁGARIA</t>
  </si>
  <si>
    <t>LITWA</t>
  </si>
  <si>
    <t>TURCJA</t>
  </si>
  <si>
    <t>24.11.2022 - 30.11.2022</t>
  </si>
  <si>
    <t>17.11.2022 - 23.11.2022</t>
  </si>
  <si>
    <t>10.11.2022 - 16.11.2022</t>
  </si>
  <si>
    <t>03.11.2022 - 09.11.2022</t>
  </si>
  <si>
    <t>27.10.2022 - 02.11.2022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</si>
  <si>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</si>
  <si>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</si>
  <si>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</si>
  <si>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21 grudnia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</si>
</sst>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2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35" borderId="0" xfId="0" applyFont="1" applyFill="1" applyAlignment="1" applyProtection="1">
      <alignment horizontal="left" vertical="top"/>
      <protection locked="0"/>
    </xf>
    <xf numFmtId="0" fontId="21" fillId="35" borderId="0" xfId="0" applyFont="1" applyFill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tygodniowy'!$C$285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2091</c:v>
                </c:pt>
                <c:pt idx="2">
                  <c:v>2769</c:v>
                </c:pt>
                <c:pt idx="4">
                  <c:v>32</c:v>
                </c:pt>
                <c:pt idx="6">
                  <c:v>110</c:v>
                </c:pt>
                <c:pt idx="8">
                  <c:v>14</c:v>
                </c:pt>
                <c:pt idx="1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tygodniowy'!$C$286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548</c:v>
                </c:pt>
                <c:pt idx="2">
                  <c:v>1144</c:v>
                </c:pt>
                <c:pt idx="4">
                  <c:v>361</c:v>
                </c:pt>
                <c:pt idx="6">
                  <c:v>789</c:v>
                </c:pt>
                <c:pt idx="8">
                  <c:v>17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tygodniowy'!$C$287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1005</c:v>
                </c:pt>
                <c:pt idx="2">
                  <c:v>1469</c:v>
                </c:pt>
                <c:pt idx="4">
                  <c:v>127</c:v>
                </c:pt>
                <c:pt idx="6">
                  <c:v>216</c:v>
                </c:pt>
                <c:pt idx="8">
                  <c:v>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tygodniowy'!$C$288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tygodniowy'!$G$288:$R$288</c:f>
              <c:numCache>
                <c:formatCode>General</c:formatCode>
                <c:ptCount val="12"/>
                <c:pt idx="0">
                  <c:v>246</c:v>
                </c:pt>
                <c:pt idx="2">
                  <c:v>380</c:v>
                </c:pt>
                <c:pt idx="4">
                  <c:v>80</c:v>
                </c:pt>
                <c:pt idx="6">
                  <c:v>160</c:v>
                </c:pt>
                <c:pt idx="8">
                  <c:v>33</c:v>
                </c:pt>
                <c:pt idx="1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tygodniowy'!$C$289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tygodniowy'!$G$289:$R$289</c:f>
              <c:numCache>
                <c:formatCode>General</c:formatCode>
                <c:ptCount val="12"/>
                <c:pt idx="0">
                  <c:v>169</c:v>
                </c:pt>
                <c:pt idx="2">
                  <c:v>232</c:v>
                </c:pt>
                <c:pt idx="4">
                  <c:v>20</c:v>
                </c:pt>
                <c:pt idx="6">
                  <c:v>43</c:v>
                </c:pt>
                <c:pt idx="8">
                  <c:v>37</c:v>
                </c:pt>
                <c:pt idx="1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tygodniowy'!$C$290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tygodniowy'!$G$283:$J$284,'Meldunek tygodniowy'!$K$283:$N$284,'Meldunek tygodniowy'!$O$283:$R$284)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tygodniowy'!$G$290:$R$290</c:f>
              <c:numCache>
                <c:formatCode>General</c:formatCode>
                <c:ptCount val="12"/>
                <c:pt idx="0">
                  <c:v>1033</c:v>
                </c:pt>
                <c:pt idx="2">
                  <c:v>1232</c:v>
                </c:pt>
                <c:pt idx="4">
                  <c:v>185</c:v>
                </c:pt>
                <c:pt idx="6">
                  <c:v>304</c:v>
                </c:pt>
                <c:pt idx="8">
                  <c:v>50</c:v>
                </c:pt>
                <c:pt idx="1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04034936"/>
        <c:axId val="504035720"/>
        <c:axId val="0"/>
      </c:bar3DChart>
      <c:catAx>
        <c:axId val="50403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504035720"/>
        <c:crosses val="autoZero"/>
        <c:auto val="1"/>
        <c:lblAlgn val="ctr"/>
        <c:lblOffset val="100"/>
        <c:noMultiLvlLbl val="0"/>
      </c:catAx>
      <c:valAx>
        <c:axId val="504035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04034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tygodniowy'!$B$396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tygodniowy'!$J$395,'Meldunek tygodniowy'!$M$395,'Meldunek tygodniowy'!$P$395,'Meldunek tygodniowy'!$S$395,'Meldunek tygodniowy'!$V$395)</c:f>
              <c:strCache>
                <c:ptCount val="5"/>
                <c:pt idx="0">
                  <c:v>27.10.2022 - 02.11.2022</c:v>
                </c:pt>
                <c:pt idx="1">
                  <c:v>03.11.2022 - 09.11.2022</c:v>
                </c:pt>
                <c:pt idx="2">
                  <c:v>10.11.2022 - 16.11.2022</c:v>
                </c:pt>
                <c:pt idx="3">
                  <c:v>17.11.2022 - 23.11.2022</c:v>
                </c:pt>
                <c:pt idx="4">
                  <c:v>24.11.2022 - 30.11.2022</c:v>
                </c:pt>
              </c:strCache>
            </c:strRef>
          </c:cat>
          <c:val>
            <c:numRef>
              <c:f>('Meldunek tygodniowy'!$J$396,'Meldunek tygodniowy'!$M$396,'Meldunek tygodniowy'!$P$396,'Meldunek tygodniowy'!$S$396,'Meldunek tygodniowy'!$V$396)</c:f>
              <c:numCache>
                <c:formatCode>#,##0</c:formatCode>
                <c:ptCount val="5"/>
                <c:pt idx="0">
                  <c:v>739</c:v>
                </c:pt>
                <c:pt idx="1">
                  <c:v>770</c:v>
                </c:pt>
                <c:pt idx="2">
                  <c:v>787</c:v>
                </c:pt>
                <c:pt idx="3">
                  <c:v>792</c:v>
                </c:pt>
                <c:pt idx="4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tygodniowy'!$B$397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tygodniowy'!$J$395,'Meldunek tygodniowy'!$M$395,'Meldunek tygodniowy'!$P$395,'Meldunek tygodniowy'!$S$395,'Meldunek tygodniowy'!$V$395)</c:f>
              <c:strCache>
                <c:ptCount val="5"/>
                <c:pt idx="0">
                  <c:v>27.10.2022 - 02.11.2022</c:v>
                </c:pt>
                <c:pt idx="1">
                  <c:v>03.11.2022 - 09.11.2022</c:v>
                </c:pt>
                <c:pt idx="2">
                  <c:v>10.11.2022 - 16.11.2022</c:v>
                </c:pt>
                <c:pt idx="3">
                  <c:v>17.11.2022 - 23.11.2022</c:v>
                </c:pt>
                <c:pt idx="4">
                  <c:v>24.11.2022 - 30.11.2022</c:v>
                </c:pt>
              </c:strCache>
            </c:strRef>
          </c:cat>
          <c:val>
            <c:numRef>
              <c:f>('Meldunek tygodniowy'!$J$397,'Meldunek tygodniowy'!$M$397,'Meldunek tygodniowy'!$P$397,'Meldunek tygodniowy'!$S$397,'Meldunek tygodniowy'!$V$397)</c:f>
              <c:numCache>
                <c:formatCode>#,##0</c:formatCode>
                <c:ptCount val="5"/>
                <c:pt idx="0">
                  <c:v>3627</c:v>
                </c:pt>
                <c:pt idx="1">
                  <c:v>3639</c:v>
                </c:pt>
                <c:pt idx="2">
                  <c:v>3598</c:v>
                </c:pt>
                <c:pt idx="3">
                  <c:v>3526</c:v>
                </c:pt>
                <c:pt idx="4">
                  <c:v>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tygodniowy'!$B$400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tygodniowy'!$J$395,'Meldunek tygodniowy'!$M$395,'Meldunek tygodniowy'!$P$395,'Meldunek tygodniowy'!$S$395,'Meldunek tygodniowy'!$V$395)</c:f>
              <c:strCache>
                <c:ptCount val="5"/>
                <c:pt idx="0">
                  <c:v>27.10.2022 - 02.11.2022</c:v>
                </c:pt>
                <c:pt idx="1">
                  <c:v>03.11.2022 - 09.11.2022</c:v>
                </c:pt>
                <c:pt idx="2">
                  <c:v>10.11.2022 - 16.11.2022</c:v>
                </c:pt>
                <c:pt idx="3">
                  <c:v>17.11.2022 - 23.11.2022</c:v>
                </c:pt>
                <c:pt idx="4">
                  <c:v>24.11.2022 - 30.11.2022</c:v>
                </c:pt>
              </c:strCache>
            </c:strRef>
          </c:cat>
          <c:val>
            <c:numRef>
              <c:f>('Meldunek tygodniowy'!$J$400,'Meldunek tygodniowy'!$M$400,'Meldunek tygodniowy'!$P$400,'Meldunek tygodniowy'!$S$400,'Meldunek tygodniowy'!$V$400)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504033368"/>
        <c:axId val="673616848"/>
        <c:axId val="0"/>
      </c:bar3DChart>
      <c:catAx>
        <c:axId val="5040333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73616848"/>
        <c:crosses val="autoZero"/>
        <c:auto val="1"/>
        <c:lblAlgn val="ctr"/>
        <c:lblOffset val="100"/>
        <c:noMultiLvlLbl val="0"/>
      </c:catAx>
      <c:valAx>
        <c:axId val="6736168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504033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18412</c:v>
                </c:pt>
                <c:pt idx="2">
                  <c:v>6768</c:v>
                </c:pt>
                <c:pt idx="3">
                  <c:v>18235</c:v>
                </c:pt>
                <c:pt idx="4">
                  <c:v>1446</c:v>
                </c:pt>
                <c:pt idx="5">
                  <c:v>467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584</c:v>
                </c:pt>
                <c:pt idx="2">
                  <c:v>276</c:v>
                </c:pt>
                <c:pt idx="3">
                  <c:v>113</c:v>
                </c:pt>
                <c:pt idx="4">
                  <c:v>71</c:v>
                </c:pt>
                <c:pt idx="5">
                  <c:v>44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339</c:v>
                </c:pt>
                <c:pt idx="2">
                  <c:v>128</c:v>
                </c:pt>
                <c:pt idx="3">
                  <c:v>101</c:v>
                </c:pt>
                <c:pt idx="4">
                  <c:v>60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18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7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973</c:v>
                </c:pt>
                <c:pt idx="2">
                  <c:v>412</c:v>
                </c:pt>
                <c:pt idx="3">
                  <c:v>5</c:v>
                </c:pt>
                <c:pt idx="4">
                  <c:v>41</c:v>
                </c:pt>
                <c:pt idx="5">
                  <c:v>837</c:v>
                </c:pt>
                <c:pt idx="6">
                  <c:v>140</c:v>
                </c:pt>
                <c:pt idx="7">
                  <c:v>0</c:v>
                </c:pt>
                <c:pt idx="8">
                  <c:v>140</c:v>
                </c:pt>
                <c:pt idx="9">
                  <c:v>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16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tygodniowy'!$L$108:$U$108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73616064"/>
        <c:axId val="506494200"/>
        <c:axId val="0"/>
      </c:bar3DChart>
      <c:catAx>
        <c:axId val="67361606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6494200"/>
        <c:crosses val="autoZero"/>
        <c:auto val="1"/>
        <c:lblAlgn val="ctr"/>
        <c:lblOffset val="100"/>
        <c:noMultiLvlLbl val="0"/>
      </c:catAx>
      <c:valAx>
        <c:axId val="506494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73616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72</c:v>
                </c:pt>
                <c:pt idx="2">
                  <c:v>164</c:v>
                </c:pt>
                <c:pt idx="4">
                  <c:v>32</c:v>
                </c:pt>
                <c:pt idx="6">
                  <c:v>89</c:v>
                </c:pt>
                <c:pt idx="8">
                  <c:v>5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tygodniowy'!$C$254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174</c:v>
                </c:pt>
                <c:pt idx="2">
                  <c:v>212</c:v>
                </c:pt>
                <c:pt idx="4">
                  <c:v>5</c:v>
                </c:pt>
                <c:pt idx="6">
                  <c:v>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77</c:v>
                </c:pt>
                <c:pt idx="2">
                  <c:v>98</c:v>
                </c:pt>
                <c:pt idx="4">
                  <c:v>8</c:v>
                </c:pt>
                <c:pt idx="6">
                  <c:v>18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tygodniowy'!$C$256</c:f>
              <c:strCache>
                <c:ptCount val="1"/>
                <c:pt idx="0">
                  <c:v>EGIPT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tygodniowy'!$G$256:$R$256</c:f>
              <c:numCache>
                <c:formatCode>General</c:formatCode>
                <c:ptCount val="12"/>
                <c:pt idx="0">
                  <c:v>34</c:v>
                </c:pt>
                <c:pt idx="2">
                  <c:v>48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tygodniowy'!$C$257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tygodniowy'!$G$257:$R$257</c:f>
              <c:numCache>
                <c:formatCode>General</c:formatCode>
                <c:ptCount val="12"/>
                <c:pt idx="0">
                  <c:v>9</c:v>
                </c:pt>
                <c:pt idx="2">
                  <c:v>9</c:v>
                </c:pt>
                <c:pt idx="4">
                  <c:v>2</c:v>
                </c:pt>
                <c:pt idx="6">
                  <c:v>8</c:v>
                </c:pt>
                <c:pt idx="8">
                  <c:v>14</c:v>
                </c:pt>
                <c:pt idx="1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tygodniowy'!$C$258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tygodniowy'!$G$251:$J$252,'Meldunek tygodniowy'!$K$251:$N$252,'Meldunek tygodniowy'!$O$251:$R$252)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tygodniowy'!$G$258:$R$258</c:f>
              <c:numCache>
                <c:formatCode>General</c:formatCode>
                <c:ptCount val="12"/>
                <c:pt idx="0">
                  <c:v>119</c:v>
                </c:pt>
                <c:pt idx="2">
                  <c:v>137</c:v>
                </c:pt>
                <c:pt idx="4">
                  <c:v>17</c:v>
                </c:pt>
                <c:pt idx="6">
                  <c:v>27</c:v>
                </c:pt>
                <c:pt idx="8">
                  <c:v>18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06493024"/>
        <c:axId val="506494592"/>
        <c:axId val="0"/>
      </c:bar3DChart>
      <c:catAx>
        <c:axId val="506493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06494592"/>
        <c:crosses val="autoZero"/>
        <c:auto val="1"/>
        <c:lblAlgn val="ctr"/>
        <c:lblOffset val="100"/>
        <c:noMultiLvlLbl val="0"/>
      </c:catAx>
      <c:valAx>
        <c:axId val="5064945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06493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01.11.2022 - 30.11.2022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40041</c:v>
                </c:pt>
                <c:pt idx="1">
                  <c:v>27965</c:v>
                </c:pt>
                <c:pt idx="2">
                  <c:v>2134</c:v>
                </c:pt>
                <c:pt idx="3">
                  <c:v>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01.11.2022 - 30.11.2022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3331</c:v>
                </c:pt>
                <c:pt idx="1">
                  <c:v>1917</c:v>
                </c:pt>
                <c:pt idx="2">
                  <c:v>132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01.11.2022 - 30.11.2022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1499</c:v>
                </c:pt>
                <c:pt idx="1">
                  <c:v>832</c:v>
                </c:pt>
                <c:pt idx="2">
                  <c:v>63</c:v>
                </c:pt>
                <c:pt idx="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6494984"/>
        <c:axId val="506495376"/>
        <c:axId val="0"/>
      </c:bar3DChart>
      <c:catAx>
        <c:axId val="506494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6495376"/>
        <c:crosses val="autoZero"/>
        <c:auto val="1"/>
        <c:lblAlgn val="ctr"/>
        <c:lblOffset val="100"/>
        <c:noMultiLvlLbl val="0"/>
      </c:catAx>
      <c:valAx>
        <c:axId val="5064953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06494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tygodniowy'!$D$187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58719</c:v>
                </c:pt>
                <c:pt idx="3">
                  <c:v>59535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tygodniowy'!$D$188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2248</c:v>
                </c:pt>
                <c:pt idx="3">
                  <c:v>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tygodniowy'!$D$189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  <c:pt idx="0">
                  <c:v>13971</c:v>
                </c:pt>
                <c:pt idx="3">
                  <c:v>13375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6496552"/>
        <c:axId val="506493808"/>
        <c:axId val="511521024"/>
      </c:bar3DChart>
      <c:catAx>
        <c:axId val="50649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6493808"/>
        <c:crosses val="autoZero"/>
        <c:auto val="1"/>
        <c:lblAlgn val="ctr"/>
        <c:lblOffset val="100"/>
        <c:noMultiLvlLbl val="0"/>
      </c:catAx>
      <c:valAx>
        <c:axId val="5064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6496552"/>
        <c:crosses val="autoZero"/>
        <c:crossBetween val="between"/>
      </c:valAx>
      <c:serAx>
        <c:axId val="511521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649380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01.01.2022 - 30.11.2022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439707</c:v>
                </c:pt>
                <c:pt idx="1">
                  <c:v>279745</c:v>
                </c:pt>
                <c:pt idx="2">
                  <c:v>31864</c:v>
                </c:pt>
                <c:pt idx="3">
                  <c:v>10666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01.01.2022 - 30.11.2022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33125</c:v>
                </c:pt>
                <c:pt idx="1">
                  <c:v>18648</c:v>
                </c:pt>
                <c:pt idx="2">
                  <c:v>1441</c:v>
                </c:pt>
                <c:pt idx="3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01.01.2022 - 30.11.2022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13276</c:v>
                </c:pt>
                <c:pt idx="1">
                  <c:v>7069</c:v>
                </c:pt>
                <c:pt idx="2">
                  <c:v>776</c:v>
                </c:pt>
                <c:pt idx="3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0917280"/>
        <c:axId val="510918456"/>
        <c:axId val="0"/>
      </c:bar3DChart>
      <c:catAx>
        <c:axId val="51091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0918456"/>
        <c:crosses val="autoZero"/>
        <c:auto val="1"/>
        <c:lblAlgn val="ctr"/>
        <c:lblOffset val="100"/>
        <c:noMultiLvlLbl val="0"/>
      </c:catAx>
      <c:valAx>
        <c:axId val="5109184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09172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294</xdr:row>
      <xdr:rowOff>52389</xdr:rowOff>
    </xdr:from>
    <xdr:to>
      <xdr:col>24</xdr:col>
      <xdr:colOff>19051</xdr:colOff>
      <xdr:row>315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407</xdr:row>
      <xdr:rowOff>65086</xdr:rowOff>
    </xdr:from>
    <xdr:to>
      <xdr:col>23</xdr:col>
      <xdr:colOff>9525</xdr:colOff>
      <xdr:row>421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125</xdr:row>
      <xdr:rowOff>69397</xdr:rowOff>
    </xdr:from>
    <xdr:to>
      <xdr:col>23</xdr:col>
      <xdr:colOff>1</xdr:colOff>
      <xdr:row>147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259</xdr:row>
      <xdr:rowOff>142193</xdr:rowOff>
    </xdr:from>
    <xdr:to>
      <xdr:col>23</xdr:col>
      <xdr:colOff>238126</xdr:colOff>
      <xdr:row>278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191</xdr:row>
      <xdr:rowOff>1</xdr:rowOff>
    </xdr:from>
    <xdr:to>
      <xdr:col>21</xdr:col>
      <xdr:colOff>238125</xdr:colOff>
      <xdr:row>206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350</xdr:row>
      <xdr:rowOff>0</xdr:rowOff>
    </xdr:from>
    <xdr:to>
      <xdr:col>20</xdr:col>
      <xdr:colOff>234084</xdr:colOff>
      <xdr:row>350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287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317</xdr:row>
      <xdr:rowOff>31752</xdr:rowOff>
    </xdr:from>
    <xdr:to>
      <xdr:col>25</xdr:col>
      <xdr:colOff>21167</xdr:colOff>
      <xdr:row>326</xdr:row>
      <xdr:rowOff>0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65055752"/>
          <a:ext cx="8875184" cy="16531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345</xdr:row>
      <xdr:rowOff>0</xdr:rowOff>
    </xdr:from>
    <xdr:to>
      <xdr:col>25</xdr:col>
      <xdr:colOff>10584</xdr:colOff>
      <xdr:row>349</xdr:row>
      <xdr:rowOff>177800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70739000"/>
          <a:ext cx="8875184" cy="9228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378</xdr:row>
      <xdr:rowOff>182879</xdr:rowOff>
    </xdr:from>
    <xdr:to>
      <xdr:col>25</xdr:col>
      <xdr:colOff>10584</xdr:colOff>
      <xdr:row>387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78575746"/>
          <a:ext cx="8875184" cy="151045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425</xdr:row>
      <xdr:rowOff>0</xdr:rowOff>
    </xdr:from>
    <xdr:to>
      <xdr:col>25</xdr:col>
      <xdr:colOff>10584</xdr:colOff>
      <xdr:row>429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87367533"/>
          <a:ext cx="8875184" cy="7704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90</xdr:row>
      <xdr:rowOff>1057</xdr:rowOff>
    </xdr:from>
    <xdr:to>
      <xdr:col>25</xdr:col>
      <xdr:colOff>16299</xdr:colOff>
      <xdr:row>102</xdr:row>
      <xdr:rowOff>148166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9315640"/>
          <a:ext cx="8694632" cy="230610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179915</xdr:rowOff>
    </xdr:from>
    <xdr:to>
      <xdr:col>25</xdr:col>
      <xdr:colOff>20109</xdr:colOff>
      <xdr:row>160</xdr:row>
      <xdr:rowOff>105832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3221082"/>
          <a:ext cx="8698442" cy="15451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178</xdr:row>
      <xdr:rowOff>0</xdr:rowOff>
    </xdr:from>
    <xdr:to>
      <xdr:col>25</xdr:col>
      <xdr:colOff>10584</xdr:colOff>
      <xdr:row>181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37787580"/>
          <a:ext cx="8796444" cy="56388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208</xdr:row>
      <xdr:rowOff>1</xdr:rowOff>
    </xdr:from>
    <xdr:to>
      <xdr:col>25</xdr:col>
      <xdr:colOff>12489</xdr:colOff>
      <xdr:row>214</xdr:row>
      <xdr:rowOff>84667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43359918"/>
          <a:ext cx="8690822" cy="116416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25</xdr:col>
      <xdr:colOff>10584</xdr:colOff>
      <xdr:row>241</xdr:row>
      <xdr:rowOff>76200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49263300"/>
          <a:ext cx="8796444" cy="80772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434</xdr:row>
      <xdr:rowOff>1058</xdr:rowOff>
    </xdr:from>
    <xdr:to>
      <xdr:col>25</xdr:col>
      <xdr:colOff>12489</xdr:colOff>
      <xdr:row>448</xdr:row>
      <xdr:rowOff>169333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86562141"/>
          <a:ext cx="8690822" cy="268710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53340</xdr:colOff>
      <xdr:row>90</xdr:row>
      <xdr:rowOff>38100</xdr:rowOff>
    </xdr:from>
    <xdr:to>
      <xdr:col>25</xdr:col>
      <xdr:colOff>0</xdr:colOff>
      <xdr:row>102</xdr:row>
      <xdr:rowOff>134620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00728AA-F2EA-4B84-898F-36A08F00CC3C}"/>
            </a:ext>
          </a:extLst>
        </xdr:cNvPr>
        <xdr:cNvSpPr txBox="1"/>
      </xdr:nvSpPr>
      <xdr:spPr>
        <a:xfrm>
          <a:off x="53340" y="19352683"/>
          <a:ext cx="8624993" cy="22555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30 listopada 2022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r. cudzoziemcy złożyli blisko 4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86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tys. wniosków w sprawach o udzielenie zezwoleń na pobyt, w tym blisko 45 tys. w listopadzie. Najwięcej osób zainteresowanych było zezwoleniem na pobyt czasowy (blisko 440 tys.), zezwolenien na pobyt stały (ponad 33 tys.) oraz zezwoleniem na pobyt rezydenta długoterminowego UE (ponad 13 tys.).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Lista głównych państw pochodzenia ubiegających się o legalizację pobytu w Polsce pozostała bez zmian. Najwięcej wniosków złożyli obywatele Ukrainy (292,4 tys.), Białorusi (59,1 tys.), Gruzji (34,1 tys.), Rosji (11,3 tys.), Indii (10,6 tys.) i Mołdawii (9 tys.).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Ponad połowa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wnioskodawców to osoby w wieku 18-34 (255,3 tys.), a kolejne 42% (202,2 tys.) to 35-64 latkowie. Wśród osób małoletnich bardzo liczną grupę stanowią dzieci z przedziału wiekowego 0-13 (40,8 tys.). Pod względem płci dominują mężczyźni (64%).</a:t>
          </a:r>
          <a:endParaRPr lang="pl-PL" sz="1100" b="0" i="0" u="none" strike="noStrike" baseline="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pl-PL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Zwyczajowo wnioskodawcy koncentrowali się w województwach z dużymi ośrodkami miejskimi. Najwięcej cudzoziemców złożyło swoje wnioski w Mazowieckim Urzędzie Wojewódzkim (108,7 tys.), Wielkopolskim UW (62,3 tys.), Dolnośląskim UW (47,5 tys.), Małopolskim UW (38,9 tys.) i Śląskim UW (38,7 tys.). W tym samym czasie urzędy wojewódzkie wydały 351,9 tys. decyzji, z czego 87% stanowiły zgody na pobyt, dalsze 10% odmowy, a 3% - umorzenia postępowania.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57150</xdr:colOff>
      <xdr:row>152</xdr:row>
      <xdr:rowOff>22859</xdr:rowOff>
    </xdr:from>
    <xdr:to>
      <xdr:col>24</xdr:col>
      <xdr:colOff>250190</xdr:colOff>
      <xdr:row>160</xdr:row>
      <xdr:rowOff>95250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020026F-3F8F-45D2-9050-75C0088230EE}"/>
            </a:ext>
          </a:extLst>
        </xdr:cNvPr>
        <xdr:cNvSpPr txBox="1"/>
      </xdr:nvSpPr>
      <xdr:spPr>
        <a:xfrm>
          <a:off x="57150" y="33243942"/>
          <a:ext cx="8606790" cy="15117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odnosiło się do decyzji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dotyczących pobytu czasowego (18 412), zobowiązania do powrotu (973) oraz pobytu stałego (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584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). W sumie złożono 20 375  odwołań. 7 605 spraw zakończyło się utrzymaniem decyzji, 18 459 pozytywną decyzją, 1 365 uchyleniem decyzji i umorzeniem postępowania oraz 1 618 uchyleniem decyzji i przekazaniem sprawy do ponownego rozpoznania.</a:t>
          </a:r>
          <a:endParaRPr lang="pl-PL" sz="1100" b="1" i="0" u="none" strike="noStrike" baseline="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pl-PL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W przypadku odwołań dotyczących postępowań o udzielenie zezwolenia na pobyt czasowy w 18 235 zapadła decyzja pozytywna, w 6 768 utrzymano decyzje, a w 1 446 sprawach zdecydowano o uchyleniu decyzji i przekazaniu sprawy do ponownego rozpoznania.</a:t>
          </a:r>
        </a:p>
        <a:p>
          <a:r>
            <a:rPr lang="pl-PL" sz="1100" b="0" i="0" u="none" strike="noStrike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Do końca listopada Szef UdSC wydał ponad 5 tys. więcej decyzji do odwołań w sprawach dotyczących legalizacji pobytu niż rok wcześniej w tym samym okresie.</a:t>
          </a:r>
          <a:endParaRPr lang="pl-PL" sz="1100" b="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45720</xdr:colOff>
      <xdr:row>178</xdr:row>
      <xdr:rowOff>38100</xdr:rowOff>
    </xdr:from>
    <xdr:to>
      <xdr:col>25</xdr:col>
      <xdr:colOff>7620</xdr:colOff>
      <xdr:row>181</xdr:row>
      <xdr:rowOff>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602264F-F258-43F8-98F6-2A2EF0F4E042}"/>
            </a:ext>
          </a:extLst>
        </xdr:cNvPr>
        <xdr:cNvSpPr txBox="1"/>
      </xdr:nvSpPr>
      <xdr:spPr>
        <a:xfrm>
          <a:off x="45720" y="37825680"/>
          <a:ext cx="8747760" cy="5105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listopadzie Szef UdSC zrealizował 2 293 spraw dotyczących wykazu, spośród których do najliczniejszych zaliczały się alerty pobytowe (738), wpisy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SIS (572) oraz wpisy do Wykazu (358).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60960</xdr:colOff>
      <xdr:row>237</xdr:row>
      <xdr:rowOff>38100</xdr:rowOff>
    </xdr:from>
    <xdr:to>
      <xdr:col>25</xdr:col>
      <xdr:colOff>0</xdr:colOff>
      <xdr:row>241</xdr:row>
      <xdr:rowOff>60960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6C74F8BF-E870-434A-92E6-6BB01CF10F88}"/>
            </a:ext>
          </a:extLst>
        </xdr:cNvPr>
        <xdr:cNvSpPr txBox="1"/>
      </xdr:nvSpPr>
      <xdr:spPr>
        <a:xfrm>
          <a:off x="60960" y="49301400"/>
          <a:ext cx="8724900" cy="7543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listopadzie 2022 r. wydano 479 zezwoleń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dotyczących Małego Ruchu Granicznego.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Natomiast od początku roku do końca listopada, wydano łącznie 4 024 zezwol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enia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i zdecydowana większość wydawała placówka we Lwowie - 3 831.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53340</xdr:colOff>
      <xdr:row>317</xdr:row>
      <xdr:rowOff>83820</xdr:rowOff>
    </xdr:from>
    <xdr:to>
      <xdr:col>25</xdr:col>
      <xdr:colOff>0</xdr:colOff>
      <xdr:row>326</xdr:row>
      <xdr:rowOff>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7C5C3DAA-664C-4803-B5CD-D62A3C54E8C9}"/>
            </a:ext>
          </a:extLst>
        </xdr:cNvPr>
        <xdr:cNvSpPr txBox="1"/>
      </xdr:nvSpPr>
      <xdr:spPr>
        <a:xfrm>
          <a:off x="53340" y="65107820"/>
          <a:ext cx="8811260" cy="15925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 do 30 listopada 2022 r. cudzoziemcy złożyli 6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055 wniosków o udzielenie ochrony międzynarodowej na terytorium RP, które objęły 9 109 osób, z czego w listopadzie złożono 588 wniosków, które objęły 880 osób. Najliczniej o ochronę ubiegali się: Białorusini (2 896 osób), Rosjanie (1968), Ukraińcy (1693),  Irakijczycy (623) i Afgańczycy (343).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W bieżącym roku dominowały wnioski pierwsze (5 092), które dotyczyły 7 226 osób. Wnioski kolejne (805) dotyczyły 1 622 osób. 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Od początku bieżącego roku do 30 listopada najwięcej wniosków złożyli mężczyźni (4 438), głównie w przedziale wiekowym 18-34 lata.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Natomiast kobiety stanowią mniej liczbą grupę (2 788) - 39%, ale również tutaj dominował ten sam przedział wiekowy. Liczba dzieci (25% wszystkich osób objętych wnioskami) obydwu płci w wieku do lat 13 wynosiła - 1 520, a w wieku 14-17 wynosiła 304.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59267</xdr:colOff>
      <xdr:row>345</xdr:row>
      <xdr:rowOff>42333</xdr:rowOff>
    </xdr:from>
    <xdr:to>
      <xdr:col>25</xdr:col>
      <xdr:colOff>0</xdr:colOff>
      <xdr:row>349</xdr:row>
      <xdr:rowOff>152400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C97A22D4-2711-4B7C-BB7A-0F44D1BD4277}"/>
            </a:ext>
          </a:extLst>
        </xdr:cNvPr>
        <xdr:cNvSpPr txBox="1"/>
      </xdr:nvSpPr>
      <xdr:spPr>
        <a:xfrm>
          <a:off x="59267" y="70781333"/>
          <a:ext cx="8805333" cy="85513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ramach procedur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dublińskich wnioskami IN objętych było 5 966 cudzoziemców. Z kolei Polska wystąpiła z takim wnioskiem do innych krajów europejskich (OUT) w przypadku 250 osób, a 4 109 wniosków IN i 196 wniosków OUT zosta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ło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rozpatrzon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ych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pozytywnie.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4 195 </a:t>
          </a:r>
          <a:r>
            <a:rPr lang="pl-PL" sz="11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wniosków IN dotyczyło 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współpracy z Niemcami, a 616 z Francją. Procedury OUT były kierowane głównie do Niemiec (71) i Rumunii (39).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52918</xdr:colOff>
      <xdr:row>379</xdr:row>
      <xdr:rowOff>54610</xdr:rowOff>
    </xdr:from>
    <xdr:to>
      <xdr:col>24</xdr:col>
      <xdr:colOff>260562</xdr:colOff>
      <xdr:row>386</xdr:row>
      <xdr:rowOff>173990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28A78634-7BE7-4376-A7F5-B7930CC2B324}"/>
            </a:ext>
          </a:extLst>
        </xdr:cNvPr>
        <xdr:cNvSpPr txBox="1"/>
      </xdr:nvSpPr>
      <xdr:spPr>
        <a:xfrm>
          <a:off x="52918" y="77027193"/>
          <a:ext cx="8621394" cy="137879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do 30 listopada br. Szef UdSC wydał 9 871 decyzji w sprawach o udzielenie ochrony międzynarodowej, z czego 4 630 decyzji przyznawało jedną z form ochrony: status uchodźcy nadano 357 cudzoziemcom, a ochronę uzupełniającą udzielono 4 273 osobom. Status uchodźcy został nadany głównie obywatelom: Białorusi (157), Afganistanu (80), Rosji (36), Turcji (34) i Turkmenistanu (14). Ochronę uzupełniającą przyznano głównie obywatelom Białorusi - 3 219 osób, ale także licznie: 899 Ukraińcom, 70 Rosjanom, 37 Tadżykom i 10 Irakijczykom. Decyzję negatywną otrzymało 1 458 cudzoziemców - głównie z Rosji (562 os.) i Iraku (424 os.). Postępowania 3 783 osób (w tym 1 161 ob. Iraku, 723 ob. Rosji, 538 ob. Ukrainy i 427 ob. Afganistanu) zostały umorzone.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59267</xdr:colOff>
      <xdr:row>425</xdr:row>
      <xdr:rowOff>42334</xdr:rowOff>
    </xdr:from>
    <xdr:to>
      <xdr:col>24</xdr:col>
      <xdr:colOff>254000</xdr:colOff>
      <xdr:row>429</xdr:row>
      <xdr:rowOff>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422D1B3C-03A9-42B3-9ED6-1666EB953120}"/>
            </a:ext>
          </a:extLst>
        </xdr:cNvPr>
        <xdr:cNvSpPr txBox="1"/>
      </xdr:nvSpPr>
      <xdr:spPr>
        <a:xfrm>
          <a:off x="59267" y="87409867"/>
          <a:ext cx="8788400" cy="70273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stanu na 30 listopada br. pod opieką Szefa UdSC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znajdowało się 4 226 osób, z czego 735 zamieszkiwało w jednym z ośrodkówdla cudzoziemców, a pozostałe 3 491 osób pobierało świadczenie pieniężne na samodzielne funkcjonowanie poza ośrodkiem.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59690</xdr:colOff>
      <xdr:row>434</xdr:row>
      <xdr:rowOff>44240</xdr:rowOff>
    </xdr:from>
    <xdr:to>
      <xdr:col>24</xdr:col>
      <xdr:colOff>247227</xdr:colOff>
      <xdr:row>448</xdr:row>
      <xdr:rowOff>169334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64CBDCDD-8207-40AC-B925-1B053D28F0A5}"/>
            </a:ext>
          </a:extLst>
        </xdr:cNvPr>
        <xdr:cNvSpPr txBox="1"/>
      </xdr:nvSpPr>
      <xdr:spPr>
        <a:xfrm>
          <a:off x="59690" y="86605323"/>
          <a:ext cx="8601287" cy="264392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Sytuacja migracyjna w Polsce w dalszym ciągu jest zdominowana przez napływ obywateli Ukrainy do Polski oraz konsekwencje wojny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tym kraju. Zauważalny jest stopniowy wzrost zainteresowania procedurą o udzielenie ochrony międzynarodowej ze strony obywateli Rosji związany z wprowadzeniem ograniczeń wjazdu na terytorium RP, jak i mobilizacją ogłoszoną w tym kraju.</a:t>
          </a:r>
          <a:br>
            <a:rPr lang="pl-PL" sz="1100">
              <a:latin typeface="Roboto" panose="02000000000000000000" pitchFamily="2" charset="0"/>
              <a:ea typeface="Roboto" panose="02000000000000000000" pitchFamily="2" charset="0"/>
            </a:rPr>
          </a:b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Liczba osób zarejestrowanych na ochronę czasową wynosi 1 522 tys., główe obywatelstwa korzystające z tej formy ochrony to: Ukraińcy (1 517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tys.), Rosjanie (1,5 tys.), Białorusini (634), Gruzini (341), Mołdawianie (298) i Azerowie (279).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Szef UdSC do końca listopada wydał 1 282 </a:t>
          </a:r>
          <a:r>
            <a:rPr lang="pl-PL" sz="11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zaświadczenia</a:t>
          </a:r>
          <a:r>
            <a:rPr lang="pl-PL" sz="1100">
              <a:solidFill>
                <a:srgbClr val="0070C0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 udzielonej ochronie czasowej obywatelom państw trzecich, którzy posiadali pobyt stały lub ochronę na Ukrainie. Są to głównie Rosjanie, Białorusini, Wietnamczycy, Ukraińcy i Gruzini.</a:t>
          </a:r>
        </a:p>
        <a:p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stanu na 30 listopada 2022 r. ważne zezwolenia na pobyt na terytorium RP posiadało ponad 2 217 mln. cudzoziemców.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porównaniu do zeszłego miesiąca br. jest to wzrost o 55 tys., a w porównaniu ze stanem sprzed roku wartość zwiększyła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się o blisko 1,681 mln. Dominują obywatele Ukrainy (1 924 253 tys.), na drugim miejscu są Białorusini (64,7 tys.). </a:t>
          </a:r>
        </a:p>
        <a:p>
          <a:endParaRPr lang="pl-PL" sz="1100"/>
        </a:p>
      </xdr:txBody>
    </xdr:sp>
    <xdr:clientData/>
  </xdr:twoCellAnchor>
  <xdr:twoCellAnchor>
    <xdr:from>
      <xdr:col>0</xdr:col>
      <xdr:colOff>56727</xdr:colOff>
      <xdr:row>208</xdr:row>
      <xdr:rowOff>44239</xdr:rowOff>
    </xdr:from>
    <xdr:to>
      <xdr:col>24</xdr:col>
      <xdr:colOff>250190</xdr:colOff>
      <xdr:row>214</xdr:row>
      <xdr:rowOff>52917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AA9F1C89-ECA4-45EE-A80D-FFEC88D44FD6}"/>
            </a:ext>
          </a:extLst>
        </xdr:cNvPr>
        <xdr:cNvSpPr txBox="1"/>
      </xdr:nvSpPr>
      <xdr:spPr>
        <a:xfrm>
          <a:off x="56727" y="43404156"/>
          <a:ext cx="8607213" cy="108817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listopadzie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br. wpłynęło do urzędu blisko 75 tys. wniosków w ramach konsultacji wizowych - 58,7 tys. pochodziło od innych państw członkowskich, a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16,2 tys. od konsulów. Nieznacznie więcej zostało wydanych decyzji. Ogółem wydano 75,2 tys., 59,5 tys. dotyczyło wniosków w sprawach od innych państw, a 15,7 tys. w sprawach dotyczących wniosków od konsulów.</a:t>
          </a: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61"/>
  <sheetViews>
    <sheetView showGridLines="0" tabSelected="1" topLeftCell="A433" zoomScale="90" zoomScaleNormal="90" zoomScalePageLayoutView="70" workbookViewId="0">
      <selection activeCell="R454" sqref="R454"/>
    </sheetView>
  </sheetViews>
  <sheetFormatPr defaultColWidth="4.109375" defaultRowHeight="14.4" x14ac:dyDescent="0.3"/>
  <cols>
    <col min="1" max="13" width="5" style="3" customWidth="1"/>
    <col min="14" max="14" width="5.44140625" style="3" bestFit="1" customWidth="1"/>
    <col min="15" max="15" width="6.44140625" style="3" bestFit="1" customWidth="1"/>
    <col min="16" max="17" width="5.44140625" style="3" bestFit="1" customWidth="1"/>
    <col min="18" max="20" width="5" style="3" customWidth="1"/>
    <col min="21" max="21" width="6.44140625" style="3" bestFit="1" customWidth="1"/>
    <col min="22" max="24" width="5" style="3" customWidth="1"/>
    <col min="25" max="25" width="3.88671875" style="6" customWidth="1"/>
    <col min="26" max="16384" width="4.109375" style="3"/>
  </cols>
  <sheetData>
    <row r="1" spans="1:29" x14ac:dyDescent="0.3">
      <c r="T1" s="53"/>
      <c r="U1" s="54"/>
      <c r="V1" s="54"/>
      <c r="W1" s="54"/>
      <c r="X1" s="54"/>
      <c r="Y1" s="54"/>
      <c r="Z1" s="54"/>
      <c r="AA1" s="54"/>
      <c r="AB1" s="54"/>
      <c r="AC1" s="54"/>
    </row>
    <row r="2" spans="1:29" x14ac:dyDescent="0.3">
      <c r="Q2" s="5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spans="1:29" x14ac:dyDescent="0.3">
      <c r="T3" s="54"/>
      <c r="U3" s="54"/>
      <c r="V3" s="54"/>
      <c r="W3" s="54"/>
      <c r="X3" s="54"/>
      <c r="Y3" s="54"/>
      <c r="Z3" s="54"/>
      <c r="AA3" s="54"/>
      <c r="AB3" s="54"/>
      <c r="AC3" s="54"/>
    </row>
    <row r="4" spans="1:29" x14ac:dyDescent="0.3">
      <c r="T4" s="54"/>
      <c r="U4" s="54"/>
      <c r="V4" s="54"/>
      <c r="W4" s="54"/>
      <c r="X4" s="54"/>
      <c r="Y4" s="54"/>
      <c r="Z4" s="54"/>
      <c r="AA4" s="54"/>
      <c r="AB4" s="54"/>
      <c r="AC4" s="54"/>
    </row>
    <row r="5" spans="1:29" x14ac:dyDescent="0.3">
      <c r="E5" s="82" t="s">
        <v>66</v>
      </c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6" spans="1:29" x14ac:dyDescent="0.3"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T6" s="54"/>
      <c r="U6" s="54"/>
      <c r="V6" s="54"/>
      <c r="W6" s="54"/>
      <c r="X6" s="54"/>
      <c r="Y6" s="54"/>
      <c r="Z6" s="54"/>
      <c r="AA6" s="54"/>
      <c r="AB6" s="54"/>
      <c r="AC6" s="54"/>
    </row>
    <row r="7" spans="1:29" x14ac:dyDescent="0.3"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9" x14ac:dyDescent="0.3"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T8" s="54"/>
      <c r="U8" s="54"/>
      <c r="V8" s="54"/>
      <c r="W8" s="54"/>
      <c r="X8" s="54"/>
      <c r="Y8" s="54"/>
      <c r="Z8" s="54"/>
      <c r="AA8" s="54"/>
      <c r="AB8" s="54"/>
      <c r="AC8" s="54"/>
    </row>
    <row r="9" spans="1:29" ht="19.2" x14ac:dyDescent="0.35">
      <c r="E9" s="83" t="str">
        <f>CONCATENATE("w okresie ",Arkusz18!A2," - ",Arkusz18!B2," r.")</f>
        <v>w okresie 01.11.2022 - 30.11.2022 r.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T9" s="54"/>
      <c r="U9" s="54"/>
      <c r="V9" s="54"/>
      <c r="W9" s="54"/>
      <c r="X9" s="54"/>
      <c r="Y9" s="54"/>
      <c r="Z9" s="54"/>
      <c r="AA9" s="54"/>
      <c r="AB9" s="54"/>
      <c r="AC9" s="54"/>
    </row>
    <row r="10" spans="1:29" x14ac:dyDescent="0.3">
      <c r="T10" s="54"/>
      <c r="U10" s="54"/>
      <c r="V10" s="54"/>
      <c r="W10" s="54"/>
      <c r="X10" s="54"/>
      <c r="Y10" s="54"/>
      <c r="Z10" s="54"/>
      <c r="AA10" s="54"/>
      <c r="AB10" s="54"/>
      <c r="AC10" s="54"/>
    </row>
    <row r="11" spans="1:29" x14ac:dyDescent="0.3">
      <c r="T11" s="54"/>
      <c r="U11" s="54"/>
      <c r="V11" s="54"/>
      <c r="W11" s="54"/>
      <c r="X11" s="54"/>
      <c r="Y11" s="54"/>
      <c r="Z11" s="54"/>
      <c r="AA11" s="54"/>
      <c r="AB11" s="54"/>
      <c r="AC11" s="54"/>
    </row>
    <row r="12" spans="1:29" x14ac:dyDescent="0.3">
      <c r="T12" s="54"/>
      <c r="U12" s="54"/>
      <c r="V12" s="54"/>
      <c r="W12" s="54"/>
      <c r="X12" s="54"/>
      <c r="Y12" s="54"/>
      <c r="Z12" s="54"/>
      <c r="AA12" s="54"/>
      <c r="AB12" s="54"/>
      <c r="AC12" s="54"/>
    </row>
    <row r="13" spans="1:29" x14ac:dyDescent="0.3">
      <c r="T13" s="54"/>
      <c r="U13" s="54"/>
      <c r="V13" s="54"/>
      <c r="W13" s="54"/>
      <c r="X13" s="54"/>
      <c r="Y13" s="54"/>
      <c r="Z13" s="54"/>
      <c r="AA13" s="54"/>
      <c r="AB13" s="54"/>
      <c r="AC13" s="54"/>
    </row>
    <row r="14" spans="1:29" x14ac:dyDescent="0.3">
      <c r="T14" s="54"/>
      <c r="U14" s="54"/>
      <c r="V14" s="54"/>
      <c r="W14" s="54"/>
      <c r="X14" s="54"/>
      <c r="Y14" s="54"/>
      <c r="Z14" s="54"/>
      <c r="AA14" s="54"/>
      <c r="AB14" s="54"/>
      <c r="AC14" s="54"/>
    </row>
    <row r="15" spans="1:29" ht="18" x14ac:dyDescent="0.3">
      <c r="A15" s="8" t="s">
        <v>70</v>
      </c>
      <c r="T15" s="54"/>
      <c r="U15" s="54"/>
      <c r="V15" s="54"/>
      <c r="W15" s="54"/>
      <c r="X15" s="54"/>
      <c r="Y15" s="54"/>
      <c r="Z15" s="54"/>
      <c r="AA15" s="54"/>
      <c r="AB15" s="54"/>
      <c r="AC15" s="54"/>
    </row>
    <row r="16" spans="1:29" ht="18" x14ac:dyDescent="0.3">
      <c r="A16" s="8"/>
    </row>
    <row r="18" spans="1:26" x14ac:dyDescent="0.3">
      <c r="A18" s="65" t="s">
        <v>138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pans="1:26" x14ac:dyDescent="0.3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</row>
    <row r="20" spans="1:26" x14ac:dyDescent="0.3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6" ht="15" thickBot="1" x14ac:dyDescent="0.3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">
      <c r="G22" s="165" t="s">
        <v>2</v>
      </c>
      <c r="H22" s="86"/>
      <c r="I22" s="86"/>
      <c r="J22" s="86"/>
      <c r="K22" s="86" t="s">
        <v>3</v>
      </c>
      <c r="L22" s="86"/>
      <c r="M22" s="158" t="str">
        <f>CONCATENATE("decyzje ",Arkusz18!A2," - ",Arkusz18!B2," r.")</f>
        <v>decyzje 01.11.2022 - 30.11.2022 r.</v>
      </c>
      <c r="N22" s="158"/>
      <c r="O22" s="158"/>
      <c r="P22" s="158"/>
      <c r="Q22" s="158"/>
      <c r="R22" s="159"/>
    </row>
    <row r="23" spans="1:26" ht="60" customHeight="1" x14ac:dyDescent="0.3">
      <c r="G23" s="166"/>
      <c r="H23" s="87"/>
      <c r="I23" s="87"/>
      <c r="J23" s="87"/>
      <c r="K23" s="87"/>
      <c r="L23" s="87"/>
      <c r="M23" s="84" t="s">
        <v>25</v>
      </c>
      <c r="N23" s="84"/>
      <c r="O23" s="84" t="s">
        <v>26</v>
      </c>
      <c r="P23" s="84"/>
      <c r="Q23" s="84" t="s">
        <v>27</v>
      </c>
      <c r="R23" s="85"/>
    </row>
    <row r="24" spans="1:26" x14ac:dyDescent="0.3">
      <c r="G24" s="163" t="s">
        <v>34</v>
      </c>
      <c r="H24" s="164"/>
      <c r="I24" s="164"/>
      <c r="J24" s="164"/>
      <c r="K24" s="66">
        <f>Arkusz9!B5</f>
        <v>40041</v>
      </c>
      <c r="L24" s="66"/>
      <c r="M24" s="62">
        <f>Arkusz9!B3</f>
        <v>27965</v>
      </c>
      <c r="N24" s="62"/>
      <c r="O24" s="62">
        <f>Arkusz9!B2</f>
        <v>2134</v>
      </c>
      <c r="P24" s="62"/>
      <c r="Q24" s="62">
        <f>Arkusz9!B4</f>
        <v>939</v>
      </c>
      <c r="R24" s="79"/>
    </row>
    <row r="25" spans="1:26" x14ac:dyDescent="0.3">
      <c r="G25" s="161" t="s">
        <v>35</v>
      </c>
      <c r="H25" s="162"/>
      <c r="I25" s="162"/>
      <c r="J25" s="162"/>
      <c r="K25" s="160">
        <f>Arkusz9!B13</f>
        <v>3331</v>
      </c>
      <c r="L25" s="160"/>
      <c r="M25" s="80">
        <f>Arkusz9!B11</f>
        <v>1917</v>
      </c>
      <c r="N25" s="80"/>
      <c r="O25" s="80">
        <f>Arkusz9!B10</f>
        <v>132</v>
      </c>
      <c r="P25" s="80"/>
      <c r="Q25" s="80">
        <f>Arkusz9!B12</f>
        <v>95</v>
      </c>
      <c r="R25" s="81"/>
    </row>
    <row r="26" spans="1:26" ht="15" thickBot="1" x14ac:dyDescent="0.35">
      <c r="G26" s="167" t="s">
        <v>24</v>
      </c>
      <c r="H26" s="168"/>
      <c r="I26" s="168"/>
      <c r="J26" s="168"/>
      <c r="K26" s="169">
        <f>Arkusz9!B9</f>
        <v>1499</v>
      </c>
      <c r="L26" s="169"/>
      <c r="M26" s="88">
        <f>Arkusz9!B7</f>
        <v>832</v>
      </c>
      <c r="N26" s="88"/>
      <c r="O26" s="88">
        <f>Arkusz9!B6</f>
        <v>63</v>
      </c>
      <c r="P26" s="88"/>
      <c r="Q26" s="88">
        <f>Arkusz9!B8</f>
        <v>71</v>
      </c>
      <c r="R26" s="170"/>
    </row>
    <row r="27" spans="1:26" ht="15" thickBot="1" x14ac:dyDescent="0.35">
      <c r="G27" s="89" t="s">
        <v>72</v>
      </c>
      <c r="H27" s="90"/>
      <c r="I27" s="90"/>
      <c r="J27" s="90"/>
      <c r="K27" s="91">
        <f>SUM(K24:K26)</f>
        <v>44871</v>
      </c>
      <c r="L27" s="91"/>
      <c r="M27" s="91">
        <f>SUM(M24:M26)</f>
        <v>30714</v>
      </c>
      <c r="N27" s="91"/>
      <c r="O27" s="91">
        <f>SUM(O24:O26)</f>
        <v>2329</v>
      </c>
      <c r="P27" s="91"/>
      <c r="Q27" s="91">
        <f>SUM(Q24:Q26)</f>
        <v>1105</v>
      </c>
      <c r="R27" s="92"/>
    </row>
    <row r="31" spans="1:26" x14ac:dyDescent="0.3">
      <c r="V31" s="11"/>
      <c r="W31" s="11"/>
      <c r="Z31" s="11"/>
    </row>
    <row r="37" spans="7:26" x14ac:dyDescent="0.3">
      <c r="V37" s="24"/>
      <c r="W37" s="24"/>
      <c r="X37" s="24"/>
      <c r="Y37" s="26"/>
      <c r="Z37" s="24"/>
    </row>
    <row r="38" spans="7:26" x14ac:dyDescent="0.3">
      <c r="V38" s="24"/>
      <c r="W38" s="24"/>
      <c r="X38" s="24"/>
      <c r="Y38" s="26"/>
      <c r="Z38" s="24"/>
    </row>
    <row r="39" spans="7:26" x14ac:dyDescent="0.3">
      <c r="V39" s="24"/>
      <c r="W39" s="24"/>
      <c r="X39" s="24"/>
      <c r="Y39" s="26"/>
      <c r="Z39" s="24"/>
    </row>
    <row r="40" spans="7:26" x14ac:dyDescent="0.3">
      <c r="V40" s="24"/>
      <c r="W40" s="24"/>
      <c r="X40" s="24"/>
      <c r="Y40" s="26"/>
      <c r="Z40" s="24"/>
    </row>
    <row r="41" spans="7:26" x14ac:dyDescent="0.3">
      <c r="V41" s="24"/>
      <c r="W41" s="24"/>
      <c r="X41" s="24"/>
      <c r="Y41" s="26"/>
      <c r="Z41" s="24"/>
    </row>
    <row r="42" spans="7:26" x14ac:dyDescent="0.3">
      <c r="V42" s="24"/>
      <c r="W42" s="24"/>
      <c r="X42" s="24"/>
      <c r="Y42" s="26"/>
      <c r="Z42" s="24"/>
    </row>
    <row r="43" spans="7:26" x14ac:dyDescent="0.3">
      <c r="V43" s="24"/>
      <c r="W43" s="24"/>
      <c r="X43" s="24"/>
      <c r="Y43" s="26"/>
      <c r="Z43" s="24"/>
    </row>
    <row r="44" spans="7:26" x14ac:dyDescent="0.3">
      <c r="V44" s="24"/>
      <c r="W44" s="24"/>
      <c r="X44" s="24"/>
      <c r="Y44" s="26"/>
      <c r="Z44" s="24"/>
    </row>
    <row r="45" spans="7:26" ht="15" thickBot="1" x14ac:dyDescent="0.35">
      <c r="V45" s="24"/>
      <c r="W45" s="24"/>
      <c r="X45" s="24"/>
      <c r="Y45" s="26"/>
      <c r="Z45" s="24"/>
    </row>
    <row r="46" spans="7:26" ht="63.75" customHeight="1" x14ac:dyDescent="0.3">
      <c r="G46" s="299" t="s">
        <v>2</v>
      </c>
      <c r="H46" s="300"/>
      <c r="I46" s="300"/>
      <c r="J46" s="300"/>
      <c r="K46" s="300"/>
      <c r="L46" s="300"/>
      <c r="M46" s="300"/>
      <c r="N46" s="300"/>
      <c r="O46" s="303" t="s">
        <v>3</v>
      </c>
      <c r="P46" s="303"/>
      <c r="Q46" s="291" t="s">
        <v>77</v>
      </c>
      <c r="R46" s="292"/>
      <c r="U46" s="24"/>
      <c r="V46" s="24"/>
      <c r="W46" s="24"/>
      <c r="X46" s="24"/>
      <c r="Y46" s="26"/>
    </row>
    <row r="47" spans="7:26" x14ac:dyDescent="0.3">
      <c r="G47" s="301"/>
      <c r="H47" s="302"/>
      <c r="I47" s="302"/>
      <c r="J47" s="302"/>
      <c r="K47" s="302"/>
      <c r="L47" s="302"/>
      <c r="M47" s="302"/>
      <c r="N47" s="302"/>
      <c r="O47" s="304"/>
      <c r="P47" s="304"/>
      <c r="Q47" s="293"/>
      <c r="R47" s="294"/>
      <c r="U47" s="24"/>
      <c r="V47" s="24"/>
      <c r="W47" s="24"/>
      <c r="X47" s="24"/>
      <c r="Y47" s="26"/>
    </row>
    <row r="48" spans="7:26" x14ac:dyDescent="0.3">
      <c r="G48" s="248" t="s">
        <v>73</v>
      </c>
      <c r="H48" s="249"/>
      <c r="I48" s="249"/>
      <c r="J48" s="249"/>
      <c r="K48" s="249"/>
      <c r="L48" s="249"/>
      <c r="M48" s="249"/>
      <c r="N48" s="249"/>
      <c r="O48" s="289">
        <f>Arkusz10!A2</f>
        <v>471</v>
      </c>
      <c r="P48" s="289"/>
      <c r="Q48" s="295">
        <f>Arkusz10!A3</f>
        <v>383</v>
      </c>
      <c r="R48" s="296"/>
      <c r="U48" s="24"/>
      <c r="V48" s="24"/>
      <c r="W48" s="24"/>
      <c r="X48" s="24"/>
      <c r="Y48" s="26"/>
    </row>
    <row r="49" spans="7:26" x14ac:dyDescent="0.3">
      <c r="G49" s="287" t="s">
        <v>74</v>
      </c>
      <c r="H49" s="288"/>
      <c r="I49" s="288"/>
      <c r="J49" s="288"/>
      <c r="K49" s="288"/>
      <c r="L49" s="288"/>
      <c r="M49" s="288"/>
      <c r="N49" s="288"/>
      <c r="O49" s="290">
        <f>Arkusz10!A4</f>
        <v>45</v>
      </c>
      <c r="P49" s="290"/>
      <c r="Q49" s="297">
        <f>Arkusz10!A5</f>
        <v>50</v>
      </c>
      <c r="R49" s="298"/>
      <c r="U49" s="24"/>
      <c r="V49" s="24"/>
      <c r="W49" s="24"/>
      <c r="X49" s="24"/>
      <c r="Y49" s="26"/>
    </row>
    <row r="50" spans="7:26" x14ac:dyDescent="0.3">
      <c r="G50" s="248" t="s">
        <v>75</v>
      </c>
      <c r="H50" s="249"/>
      <c r="I50" s="249"/>
      <c r="J50" s="249"/>
      <c r="K50" s="249"/>
      <c r="L50" s="249"/>
      <c r="M50" s="249"/>
      <c r="N50" s="249"/>
      <c r="O50" s="289">
        <f>Arkusz10!A6</f>
        <v>0</v>
      </c>
      <c r="P50" s="289"/>
      <c r="Q50" s="295">
        <f>Arkusz10!A7</f>
        <v>1</v>
      </c>
      <c r="R50" s="296"/>
      <c r="U50" s="24"/>
      <c r="V50" s="24"/>
      <c r="W50" s="24"/>
      <c r="X50" s="24"/>
      <c r="Y50" s="26"/>
    </row>
    <row r="51" spans="7:26" ht="15" thickBot="1" x14ac:dyDescent="0.35">
      <c r="G51" s="225" t="s">
        <v>76</v>
      </c>
      <c r="H51" s="226"/>
      <c r="I51" s="226"/>
      <c r="J51" s="226"/>
      <c r="K51" s="226"/>
      <c r="L51" s="226"/>
      <c r="M51" s="226"/>
      <c r="N51" s="226"/>
      <c r="O51" s="227">
        <f>Arkusz10!A8</f>
        <v>2</v>
      </c>
      <c r="P51" s="227"/>
      <c r="Q51" s="306">
        <f>Arkusz10!A9</f>
        <v>3</v>
      </c>
      <c r="R51" s="307"/>
      <c r="U51" s="24"/>
      <c r="V51" s="24"/>
      <c r="W51" s="24"/>
      <c r="X51" s="24"/>
      <c r="Y51" s="26"/>
    </row>
    <row r="52" spans="7:26" ht="15" thickBot="1" x14ac:dyDescent="0.35">
      <c r="G52" s="223" t="s">
        <v>72</v>
      </c>
      <c r="H52" s="224"/>
      <c r="I52" s="224"/>
      <c r="J52" s="224"/>
      <c r="K52" s="224"/>
      <c r="L52" s="224"/>
      <c r="M52" s="224"/>
      <c r="N52" s="224"/>
      <c r="O52" s="286">
        <f>SUM(O48:O51)</f>
        <v>518</v>
      </c>
      <c r="P52" s="286"/>
      <c r="Q52" s="308">
        <f>SUM(Q48:Q51)</f>
        <v>437</v>
      </c>
      <c r="R52" s="309"/>
      <c r="U52" s="24"/>
      <c r="V52" s="24"/>
      <c r="W52" s="24"/>
      <c r="X52" s="24"/>
      <c r="Y52" s="26"/>
    </row>
    <row r="53" spans="7:26" x14ac:dyDescent="0.3">
      <c r="V53" s="24"/>
      <c r="W53" s="24"/>
      <c r="X53" s="24"/>
      <c r="Y53" s="26"/>
      <c r="Z53" s="24"/>
    </row>
    <row r="54" spans="7:26" x14ac:dyDescent="0.3">
      <c r="V54" s="24"/>
      <c r="W54" s="24"/>
      <c r="X54" s="24"/>
      <c r="Y54" s="26"/>
      <c r="Z54" s="24"/>
    </row>
    <row r="55" spans="7:26" ht="15" thickBot="1" x14ac:dyDescent="0.35">
      <c r="V55" s="24"/>
      <c r="W55" s="24"/>
      <c r="X55" s="24"/>
      <c r="Y55" s="26"/>
      <c r="Z55" s="24"/>
    </row>
    <row r="56" spans="7:26" ht="33" customHeight="1" x14ac:dyDescent="0.3">
      <c r="G56" s="165" t="s">
        <v>2</v>
      </c>
      <c r="H56" s="86"/>
      <c r="I56" s="86"/>
      <c r="J56" s="86"/>
      <c r="K56" s="86" t="s">
        <v>3</v>
      </c>
      <c r="L56" s="86"/>
      <c r="M56" s="158" t="str">
        <f>CONCATENATE("decyzje ",Arkusz18!C2," - ",Arkusz18!B2," r.")</f>
        <v>decyzje 01.01.2022 - 30.11.2022 r.</v>
      </c>
      <c r="N56" s="158"/>
      <c r="O56" s="158"/>
      <c r="P56" s="158"/>
      <c r="Q56" s="158"/>
      <c r="R56" s="159"/>
      <c r="V56" s="24"/>
      <c r="W56" s="24"/>
      <c r="X56" s="24"/>
      <c r="Y56" s="26"/>
      <c r="Z56" s="24"/>
    </row>
    <row r="57" spans="7:26" ht="63.75" customHeight="1" x14ac:dyDescent="0.3">
      <c r="G57" s="166"/>
      <c r="H57" s="87"/>
      <c r="I57" s="87"/>
      <c r="J57" s="87"/>
      <c r="K57" s="87"/>
      <c r="L57" s="87"/>
      <c r="M57" s="84" t="s">
        <v>25</v>
      </c>
      <c r="N57" s="84"/>
      <c r="O57" s="84" t="s">
        <v>26</v>
      </c>
      <c r="P57" s="84"/>
      <c r="Q57" s="84" t="s">
        <v>27</v>
      </c>
      <c r="R57" s="85"/>
      <c r="V57" s="24"/>
      <c r="W57" s="24"/>
      <c r="X57" s="24"/>
      <c r="Y57" s="26"/>
      <c r="Z57" s="24"/>
    </row>
    <row r="58" spans="7:26" x14ac:dyDescent="0.3">
      <c r="G58" s="163" t="s">
        <v>34</v>
      </c>
      <c r="H58" s="164"/>
      <c r="I58" s="164"/>
      <c r="J58" s="164"/>
      <c r="K58" s="66">
        <f>Arkusz11!B5</f>
        <v>439707</v>
      </c>
      <c r="L58" s="66"/>
      <c r="M58" s="62">
        <f>Arkusz11!B3</f>
        <v>279745</v>
      </c>
      <c r="N58" s="62"/>
      <c r="O58" s="62">
        <f>Arkusz11!B2</f>
        <v>31864</v>
      </c>
      <c r="P58" s="62"/>
      <c r="Q58" s="62">
        <f>Arkusz11!B4</f>
        <v>10666</v>
      </c>
      <c r="R58" s="79"/>
      <c r="V58" s="24"/>
      <c r="W58" s="24"/>
      <c r="X58" s="24"/>
      <c r="Y58" s="26"/>
      <c r="Z58" s="24"/>
    </row>
    <row r="59" spans="7:26" x14ac:dyDescent="0.3">
      <c r="G59" s="161" t="s">
        <v>35</v>
      </c>
      <c r="H59" s="162"/>
      <c r="I59" s="162"/>
      <c r="J59" s="162"/>
      <c r="K59" s="160">
        <f>Arkusz11!B13</f>
        <v>33125</v>
      </c>
      <c r="L59" s="160"/>
      <c r="M59" s="80">
        <f>Arkusz11!B11</f>
        <v>18648</v>
      </c>
      <c r="N59" s="80"/>
      <c r="O59" s="80">
        <f>Arkusz11!B10</f>
        <v>1441</v>
      </c>
      <c r="P59" s="80"/>
      <c r="Q59" s="80">
        <f>Arkusz11!B12</f>
        <v>1034</v>
      </c>
      <c r="R59" s="81"/>
      <c r="V59" s="24"/>
      <c r="W59" s="24"/>
      <c r="X59" s="24"/>
      <c r="Y59" s="26"/>
      <c r="Z59" s="24"/>
    </row>
    <row r="60" spans="7:26" ht="15" thickBot="1" x14ac:dyDescent="0.35">
      <c r="G60" s="167" t="s">
        <v>24</v>
      </c>
      <c r="H60" s="168"/>
      <c r="I60" s="168"/>
      <c r="J60" s="168"/>
      <c r="K60" s="169">
        <f>Arkusz11!B9</f>
        <v>13276</v>
      </c>
      <c r="L60" s="169"/>
      <c r="M60" s="88">
        <f>Arkusz11!B7</f>
        <v>7069</v>
      </c>
      <c r="N60" s="88"/>
      <c r="O60" s="88">
        <f>Arkusz11!B6</f>
        <v>776</v>
      </c>
      <c r="P60" s="88"/>
      <c r="Q60" s="88">
        <f>Arkusz11!B8</f>
        <v>665</v>
      </c>
      <c r="R60" s="170"/>
      <c r="V60" s="24"/>
      <c r="W60" s="24"/>
      <c r="X60" s="24"/>
      <c r="Y60" s="26"/>
      <c r="Z60" s="24"/>
    </row>
    <row r="61" spans="7:26" ht="15" thickBot="1" x14ac:dyDescent="0.35">
      <c r="G61" s="89" t="s">
        <v>72</v>
      </c>
      <c r="H61" s="90"/>
      <c r="I61" s="90"/>
      <c r="J61" s="90"/>
      <c r="K61" s="91">
        <f>SUM(K58:L60)</f>
        <v>486108</v>
      </c>
      <c r="L61" s="91"/>
      <c r="M61" s="91">
        <f t="shared" ref="M61" si="0">SUM(M58:N60)</f>
        <v>305462</v>
      </c>
      <c r="N61" s="91"/>
      <c r="O61" s="91">
        <f t="shared" ref="O61" si="1">SUM(O58:P60)</f>
        <v>34081</v>
      </c>
      <c r="P61" s="91"/>
      <c r="Q61" s="91">
        <f t="shared" ref="Q61" si="2">SUM(Q58:R60)</f>
        <v>12365</v>
      </c>
      <c r="R61" s="92"/>
      <c r="V61" s="24"/>
      <c r="W61" s="24"/>
      <c r="X61" s="24"/>
      <c r="Y61" s="26"/>
      <c r="Z61" s="24"/>
    </row>
    <row r="62" spans="7:26" x14ac:dyDescent="0.3">
      <c r="V62" s="24"/>
      <c r="W62" s="24"/>
      <c r="X62" s="24"/>
      <c r="Y62" s="26"/>
      <c r="Z62" s="24"/>
    </row>
    <row r="63" spans="7:26" x14ac:dyDescent="0.3">
      <c r="V63" s="24"/>
      <c r="W63" s="24"/>
      <c r="X63" s="24"/>
      <c r="Y63" s="26"/>
      <c r="Z63" s="24"/>
    </row>
    <row r="64" spans="7:26" x14ac:dyDescent="0.3">
      <c r="V64" s="24"/>
      <c r="W64" s="24"/>
      <c r="X64" s="24"/>
      <c r="Y64" s="26"/>
      <c r="Z64" s="24"/>
    </row>
    <row r="66" spans="14:26" x14ac:dyDescent="0.3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35"/>
    <row r="82" spans="1:25" ht="57.75" customHeight="1" x14ac:dyDescent="0.3">
      <c r="G82" s="299" t="s">
        <v>2</v>
      </c>
      <c r="H82" s="300"/>
      <c r="I82" s="300"/>
      <c r="J82" s="300"/>
      <c r="K82" s="300"/>
      <c r="L82" s="300"/>
      <c r="M82" s="300"/>
      <c r="N82" s="300"/>
      <c r="O82" s="303" t="s">
        <v>3</v>
      </c>
      <c r="P82" s="303"/>
      <c r="Q82" s="291" t="s">
        <v>77</v>
      </c>
      <c r="R82" s="292"/>
    </row>
    <row r="83" spans="1:25" x14ac:dyDescent="0.3">
      <c r="G83" s="301"/>
      <c r="H83" s="302"/>
      <c r="I83" s="302"/>
      <c r="J83" s="302"/>
      <c r="K83" s="302"/>
      <c r="L83" s="302"/>
      <c r="M83" s="302"/>
      <c r="N83" s="302"/>
      <c r="O83" s="304"/>
      <c r="P83" s="304"/>
      <c r="Q83" s="293"/>
      <c r="R83" s="294"/>
    </row>
    <row r="84" spans="1:25" x14ac:dyDescent="0.3">
      <c r="G84" s="248" t="s">
        <v>73</v>
      </c>
      <c r="H84" s="249"/>
      <c r="I84" s="249"/>
      <c r="J84" s="249"/>
      <c r="K84" s="249"/>
      <c r="L84" s="249"/>
      <c r="M84" s="249"/>
      <c r="N84" s="249"/>
      <c r="O84" s="289">
        <f>Arkusz12!A2</f>
        <v>4100</v>
      </c>
      <c r="P84" s="289"/>
      <c r="Q84" s="295">
        <f>Arkusz12!A3</f>
        <v>3504</v>
      </c>
      <c r="R84" s="296"/>
    </row>
    <row r="85" spans="1:25" x14ac:dyDescent="0.3">
      <c r="G85" s="287" t="s">
        <v>74</v>
      </c>
      <c r="H85" s="288"/>
      <c r="I85" s="288"/>
      <c r="J85" s="288"/>
      <c r="K85" s="288"/>
      <c r="L85" s="288"/>
      <c r="M85" s="288"/>
      <c r="N85" s="288"/>
      <c r="O85" s="290">
        <f>Arkusz12!A4</f>
        <v>453</v>
      </c>
      <c r="P85" s="290"/>
      <c r="Q85" s="297">
        <f>Arkusz12!A5</f>
        <v>421</v>
      </c>
      <c r="R85" s="298"/>
    </row>
    <row r="86" spans="1:25" x14ac:dyDescent="0.3">
      <c r="G86" s="248" t="s">
        <v>75</v>
      </c>
      <c r="H86" s="249"/>
      <c r="I86" s="249"/>
      <c r="J86" s="249"/>
      <c r="K86" s="249"/>
      <c r="L86" s="249"/>
      <c r="M86" s="249"/>
      <c r="N86" s="249"/>
      <c r="O86" s="289">
        <f>Arkusz12!A6</f>
        <v>0</v>
      </c>
      <c r="P86" s="289"/>
      <c r="Q86" s="295">
        <f>Arkusz12!A7</f>
        <v>15</v>
      </c>
      <c r="R86" s="296"/>
    </row>
    <row r="87" spans="1:25" ht="15" thickBot="1" x14ac:dyDescent="0.35">
      <c r="G87" s="225" t="s">
        <v>76</v>
      </c>
      <c r="H87" s="226"/>
      <c r="I87" s="226"/>
      <c r="J87" s="226"/>
      <c r="K87" s="226"/>
      <c r="L87" s="226"/>
      <c r="M87" s="226"/>
      <c r="N87" s="226"/>
      <c r="O87" s="227">
        <f>Arkusz12!A8</f>
        <v>58</v>
      </c>
      <c r="P87" s="227"/>
      <c r="Q87" s="306">
        <f>Arkusz12!A9</f>
        <v>41</v>
      </c>
      <c r="R87" s="307"/>
    </row>
    <row r="88" spans="1:25" ht="15" thickBot="1" x14ac:dyDescent="0.35">
      <c r="G88" s="223" t="s">
        <v>72</v>
      </c>
      <c r="H88" s="224"/>
      <c r="I88" s="224"/>
      <c r="J88" s="224"/>
      <c r="K88" s="224"/>
      <c r="L88" s="224"/>
      <c r="M88" s="224"/>
      <c r="N88" s="224"/>
      <c r="O88" s="286">
        <f>SUM(O84:P87)</f>
        <v>4611</v>
      </c>
      <c r="P88" s="286"/>
      <c r="Q88" s="286">
        <f>SUM(Q84:R87)</f>
        <v>3981</v>
      </c>
      <c r="R88" s="310"/>
    </row>
    <row r="91" spans="1:25" x14ac:dyDescent="0.3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</row>
    <row r="92" spans="1:25" x14ac:dyDescent="0.3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 spans="1:25" x14ac:dyDescent="0.3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</row>
    <row r="94" spans="1:25" x14ac:dyDescent="0.3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</row>
    <row r="95" spans="1:25" x14ac:dyDescent="0.3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</row>
    <row r="96" spans="1:25" x14ac:dyDescent="0.3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</row>
    <row r="97" spans="1:26" x14ac:dyDescent="0.3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</row>
    <row r="98" spans="1:26" x14ac:dyDescent="0.3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</row>
    <row r="99" spans="1:26" x14ac:dyDescent="0.3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</row>
    <row r="102" spans="1:26" s="56" customFormat="1" x14ac:dyDescent="0.3">
      <c r="Y102" s="6"/>
    </row>
    <row r="105" spans="1:26" ht="36" customHeight="1" x14ac:dyDescent="0.3">
      <c r="A105" s="65" t="s">
        <v>139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</row>
    <row r="106" spans="1:26" x14ac:dyDescent="0.3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</row>
    <row r="107" spans="1:26" ht="15" thickBot="1" x14ac:dyDescent="0.3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311" t="str">
        <f>CONCATENATE(Arkusz18!C2," - ",Arkusz18!B2," r.")</f>
        <v>01.01.2022 - 30.11.2022 r.</v>
      </c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</row>
    <row r="108" spans="1:26" ht="187.8" x14ac:dyDescent="0.3">
      <c r="C108" s="221" t="s">
        <v>2</v>
      </c>
      <c r="D108" s="222"/>
      <c r="E108" s="222"/>
      <c r="F108" s="222"/>
      <c r="G108" s="222"/>
      <c r="H108" s="222"/>
      <c r="I108" s="222"/>
      <c r="J108" s="222"/>
      <c r="K108" s="222"/>
      <c r="L108" s="63" t="s">
        <v>79</v>
      </c>
      <c r="M108" s="63"/>
      <c r="N108" s="31" t="s">
        <v>12</v>
      </c>
      <c r="O108" s="31" t="s">
        <v>94</v>
      </c>
      <c r="P108" s="31" t="s">
        <v>84</v>
      </c>
      <c r="Q108" s="31" t="s">
        <v>53</v>
      </c>
      <c r="R108" s="31" t="s">
        <v>39</v>
      </c>
      <c r="S108" s="31" t="s">
        <v>4</v>
      </c>
      <c r="T108" s="31" t="s">
        <v>42</v>
      </c>
      <c r="U108" s="31" t="s">
        <v>83</v>
      </c>
      <c r="V108" s="63" t="s">
        <v>78</v>
      </c>
      <c r="W108" s="64"/>
      <c r="Y108" s="3"/>
      <c r="Z108" s="6"/>
    </row>
    <row r="109" spans="1:26" x14ac:dyDescent="0.3">
      <c r="C109" s="68" t="s">
        <v>34</v>
      </c>
      <c r="D109" s="69"/>
      <c r="E109" s="69"/>
      <c r="F109" s="69"/>
      <c r="G109" s="69"/>
      <c r="H109" s="69"/>
      <c r="I109" s="69"/>
      <c r="J109" s="69"/>
      <c r="K109" s="69"/>
      <c r="L109" s="62">
        <f>Arkusz13!C2</f>
        <v>18412</v>
      </c>
      <c r="M109" s="62"/>
      <c r="N109" s="32">
        <f>Arkusz13!C18</f>
        <v>6768</v>
      </c>
      <c r="O109" s="32">
        <f>Arkusz13!C34</f>
        <v>18235</v>
      </c>
      <c r="P109" s="32">
        <f>Arkusz13!C50</f>
        <v>1446</v>
      </c>
      <c r="Q109" s="32">
        <f>Arkusz13!C66</f>
        <v>467</v>
      </c>
      <c r="R109" s="32">
        <f>Arkusz13!C82</f>
        <v>0</v>
      </c>
      <c r="S109" s="32">
        <f>Arkusz13!C98</f>
        <v>0</v>
      </c>
      <c r="T109" s="32">
        <f>Arkusz13!C114</f>
        <v>0</v>
      </c>
      <c r="U109" s="32">
        <f>Arkusz13!C130-SUM(N109:T109)</f>
        <v>13084</v>
      </c>
      <c r="V109" s="66">
        <f t="shared" ref="V109:V123" si="3">SUM(N109:U109)</f>
        <v>40000</v>
      </c>
      <c r="W109" s="67"/>
      <c r="Y109" s="3"/>
      <c r="Z109" s="6"/>
    </row>
    <row r="110" spans="1:26" x14ac:dyDescent="0.3">
      <c r="C110" s="73" t="s">
        <v>35</v>
      </c>
      <c r="D110" s="74"/>
      <c r="E110" s="74"/>
      <c r="F110" s="74"/>
      <c r="G110" s="74"/>
      <c r="H110" s="74"/>
      <c r="I110" s="74"/>
      <c r="J110" s="74"/>
      <c r="K110" s="74"/>
      <c r="L110" s="62">
        <f>Arkusz13!C3</f>
        <v>584</v>
      </c>
      <c r="M110" s="62"/>
      <c r="N110" s="32">
        <f>Arkusz13!C19</f>
        <v>276</v>
      </c>
      <c r="O110" s="32">
        <f>Arkusz13!C35</f>
        <v>113</v>
      </c>
      <c r="P110" s="32">
        <f>Arkusz13!C51</f>
        <v>71</v>
      </c>
      <c r="Q110" s="32">
        <f>Arkusz13!C67</f>
        <v>44</v>
      </c>
      <c r="R110" s="32">
        <f>Arkusz13!C83</f>
        <v>0</v>
      </c>
      <c r="S110" s="32">
        <f>Arkusz13!C99</f>
        <v>0</v>
      </c>
      <c r="T110" s="32">
        <f>Arkusz13!C115</f>
        <v>0</v>
      </c>
      <c r="U110" s="32">
        <f>Arkusz13!C131-SUM(N110:T110)</f>
        <v>438</v>
      </c>
      <c r="V110" s="66">
        <f t="shared" si="3"/>
        <v>942</v>
      </c>
      <c r="W110" s="67"/>
      <c r="Y110" s="3"/>
      <c r="Z110" s="6"/>
    </row>
    <row r="111" spans="1:26" x14ac:dyDescent="0.3">
      <c r="C111" s="68" t="s">
        <v>36</v>
      </c>
      <c r="D111" s="69"/>
      <c r="E111" s="69"/>
      <c r="F111" s="69"/>
      <c r="G111" s="69"/>
      <c r="H111" s="69"/>
      <c r="I111" s="69"/>
      <c r="J111" s="69"/>
      <c r="K111" s="69"/>
      <c r="L111" s="62">
        <f>Arkusz13!C4</f>
        <v>339</v>
      </c>
      <c r="M111" s="62"/>
      <c r="N111" s="32">
        <f>Arkusz13!C20</f>
        <v>128</v>
      </c>
      <c r="O111" s="32">
        <f>Arkusz13!C36</f>
        <v>101</v>
      </c>
      <c r="P111" s="32">
        <f>Arkusz13!C52</f>
        <v>60</v>
      </c>
      <c r="Q111" s="32">
        <f>Arkusz13!C68</f>
        <v>13</v>
      </c>
      <c r="R111" s="32">
        <f>Arkusz13!C84</f>
        <v>0</v>
      </c>
      <c r="S111" s="32">
        <f>Arkusz13!C100</f>
        <v>0</v>
      </c>
      <c r="T111" s="32">
        <f>Arkusz13!C116</f>
        <v>0</v>
      </c>
      <c r="U111" s="32">
        <f>Arkusz13!C132-SUM(N111:T111)</f>
        <v>438</v>
      </c>
      <c r="V111" s="66">
        <f t="shared" si="3"/>
        <v>740</v>
      </c>
      <c r="W111" s="67"/>
      <c r="Y111" s="3"/>
      <c r="Z111" s="6"/>
    </row>
    <row r="112" spans="1:26" x14ac:dyDescent="0.3">
      <c r="C112" s="73" t="s">
        <v>37</v>
      </c>
      <c r="D112" s="74"/>
      <c r="E112" s="74"/>
      <c r="F112" s="74"/>
      <c r="G112" s="74"/>
      <c r="H112" s="74"/>
      <c r="I112" s="74"/>
      <c r="J112" s="74"/>
      <c r="K112" s="74"/>
      <c r="L112" s="62">
        <f>Arkusz13!C5</f>
        <v>18</v>
      </c>
      <c r="M112" s="62"/>
      <c r="N112" s="32">
        <f>Arkusz13!C21</f>
        <v>3</v>
      </c>
      <c r="O112" s="32">
        <f>Arkusz13!C37</f>
        <v>1</v>
      </c>
      <c r="P112" s="32">
        <f>Arkusz13!C53</f>
        <v>0</v>
      </c>
      <c r="Q112" s="32">
        <f>Arkusz13!C69</f>
        <v>2</v>
      </c>
      <c r="R112" s="32">
        <f>Arkusz13!C85</f>
        <v>0</v>
      </c>
      <c r="S112" s="32">
        <f>Arkusz13!C101</f>
        <v>0</v>
      </c>
      <c r="T112" s="32">
        <f>Arkusz13!C117</f>
        <v>0</v>
      </c>
      <c r="U112" s="32">
        <f>Arkusz13!C133-SUM(N112:T112)</f>
        <v>11</v>
      </c>
      <c r="V112" s="66">
        <f t="shared" si="3"/>
        <v>17</v>
      </c>
      <c r="W112" s="67"/>
      <c r="Y112" s="3"/>
      <c r="Z112" s="6"/>
    </row>
    <row r="113" spans="1:26" x14ac:dyDescent="0.3">
      <c r="C113" s="68" t="s">
        <v>38</v>
      </c>
      <c r="D113" s="69"/>
      <c r="E113" s="69"/>
      <c r="F113" s="69"/>
      <c r="G113" s="69"/>
      <c r="H113" s="69"/>
      <c r="I113" s="69"/>
      <c r="J113" s="69"/>
      <c r="K113" s="69"/>
      <c r="L113" s="62">
        <f>Arkusz13!C6</f>
        <v>7</v>
      </c>
      <c r="M113" s="62"/>
      <c r="N113" s="32">
        <f>Arkusz13!C22</f>
        <v>0</v>
      </c>
      <c r="O113" s="32">
        <f>Arkusz13!C38</f>
        <v>2</v>
      </c>
      <c r="P113" s="32">
        <f>Arkusz13!C54</f>
        <v>0</v>
      </c>
      <c r="Q113" s="32">
        <f>Arkusz13!C70</f>
        <v>0</v>
      </c>
      <c r="R113" s="32">
        <f>Arkusz13!C86</f>
        <v>0</v>
      </c>
      <c r="S113" s="32">
        <f>Arkusz13!C102</f>
        <v>0</v>
      </c>
      <c r="T113" s="32">
        <f>Arkusz13!C118</f>
        <v>0</v>
      </c>
      <c r="U113" s="32">
        <f>Arkusz13!C134-SUM(N113:T113)</f>
        <v>1</v>
      </c>
      <c r="V113" s="66">
        <f t="shared" si="3"/>
        <v>3</v>
      </c>
      <c r="W113" s="67"/>
      <c r="Y113" s="3"/>
      <c r="Z113" s="6"/>
    </row>
    <row r="114" spans="1:26" x14ac:dyDescent="0.3">
      <c r="C114" s="73" t="s">
        <v>46</v>
      </c>
      <c r="D114" s="74"/>
      <c r="E114" s="74"/>
      <c r="F114" s="74"/>
      <c r="G114" s="74"/>
      <c r="H114" s="74"/>
      <c r="I114" s="74"/>
      <c r="J114" s="74"/>
      <c r="K114" s="74"/>
      <c r="L114" s="62">
        <f>Arkusz13!C7</f>
        <v>6</v>
      </c>
      <c r="M114" s="62"/>
      <c r="N114" s="32">
        <f>Arkusz13!C23</f>
        <v>2</v>
      </c>
      <c r="O114" s="32">
        <f>Arkusz13!C39</f>
        <v>1</v>
      </c>
      <c r="P114" s="32">
        <f>Arkusz13!C55</f>
        <v>0</v>
      </c>
      <c r="Q114" s="32">
        <f>Arkusz13!C71</f>
        <v>0</v>
      </c>
      <c r="R114" s="32">
        <f>Arkusz13!C87</f>
        <v>0</v>
      </c>
      <c r="S114" s="32">
        <f>Arkusz13!C103</f>
        <v>0</v>
      </c>
      <c r="T114" s="32">
        <f>Arkusz13!C119</f>
        <v>0</v>
      </c>
      <c r="U114" s="32">
        <f>Arkusz13!C135-SUM(N114:T114)</f>
        <v>6</v>
      </c>
      <c r="V114" s="66">
        <f t="shared" si="3"/>
        <v>9</v>
      </c>
      <c r="W114" s="67"/>
      <c r="Y114" s="3"/>
      <c r="Z114" s="6"/>
    </row>
    <row r="115" spans="1:26" x14ac:dyDescent="0.3">
      <c r="C115" s="68" t="s">
        <v>47</v>
      </c>
      <c r="D115" s="69"/>
      <c r="E115" s="69"/>
      <c r="F115" s="69"/>
      <c r="G115" s="69"/>
      <c r="H115" s="69"/>
      <c r="I115" s="69"/>
      <c r="J115" s="69"/>
      <c r="K115" s="69"/>
      <c r="L115" s="62">
        <f>Arkusz13!C8</f>
        <v>1</v>
      </c>
      <c r="M115" s="62"/>
      <c r="N115" s="32">
        <f>Arkusz13!C24</f>
        <v>0</v>
      </c>
      <c r="O115" s="32">
        <f>Arkusz13!C40</f>
        <v>0</v>
      </c>
      <c r="P115" s="32">
        <f>Arkusz13!C56</f>
        <v>0</v>
      </c>
      <c r="Q115" s="32">
        <f>Arkusz13!C72</f>
        <v>0</v>
      </c>
      <c r="R115" s="32">
        <f>Arkusz13!C88</f>
        <v>0</v>
      </c>
      <c r="S115" s="32">
        <f>Arkusz13!C104</f>
        <v>0</v>
      </c>
      <c r="T115" s="32">
        <f>Arkusz13!C120</f>
        <v>0</v>
      </c>
      <c r="U115" s="32">
        <f>Arkusz13!C136-SUM(N115:T115)</f>
        <v>0</v>
      </c>
      <c r="V115" s="66">
        <f t="shared" si="3"/>
        <v>0</v>
      </c>
      <c r="W115" s="67"/>
      <c r="Y115" s="3"/>
      <c r="Z115" s="6"/>
    </row>
    <row r="116" spans="1:26" x14ac:dyDescent="0.3">
      <c r="C116" s="73" t="s">
        <v>4</v>
      </c>
      <c r="D116" s="74"/>
      <c r="E116" s="74"/>
      <c r="F116" s="74"/>
      <c r="G116" s="74"/>
      <c r="H116" s="74"/>
      <c r="I116" s="74"/>
      <c r="J116" s="74"/>
      <c r="K116" s="74"/>
      <c r="L116" s="62">
        <f>Arkusz13!C9</f>
        <v>0</v>
      </c>
      <c r="M116" s="62"/>
      <c r="N116" s="32">
        <f>Arkusz13!C25</f>
        <v>1</v>
      </c>
      <c r="O116" s="32">
        <f>Arkusz13!C41</f>
        <v>0</v>
      </c>
      <c r="P116" s="32">
        <f>Arkusz13!C57</f>
        <v>0</v>
      </c>
      <c r="Q116" s="32">
        <f>Arkusz13!C73</f>
        <v>0</v>
      </c>
      <c r="R116" s="32">
        <f>Arkusz13!C89</f>
        <v>0</v>
      </c>
      <c r="S116" s="32">
        <f>Arkusz13!C105</f>
        <v>0</v>
      </c>
      <c r="T116" s="32">
        <f>Arkusz13!C121</f>
        <v>0</v>
      </c>
      <c r="U116" s="32">
        <f>Arkusz13!C137-SUM(N116:T116)</f>
        <v>1</v>
      </c>
      <c r="V116" s="66">
        <f t="shared" si="3"/>
        <v>2</v>
      </c>
      <c r="W116" s="67"/>
      <c r="Y116" s="3"/>
      <c r="Z116" s="6"/>
    </row>
    <row r="117" spans="1:26" x14ac:dyDescent="0.3">
      <c r="C117" s="68" t="s">
        <v>39</v>
      </c>
      <c r="D117" s="69"/>
      <c r="E117" s="69"/>
      <c r="F117" s="69"/>
      <c r="G117" s="69"/>
      <c r="H117" s="69"/>
      <c r="I117" s="69"/>
      <c r="J117" s="69"/>
      <c r="K117" s="69"/>
      <c r="L117" s="62">
        <f>Arkusz13!C10</f>
        <v>11</v>
      </c>
      <c r="M117" s="62"/>
      <c r="N117" s="32">
        <f>Arkusz13!C26</f>
        <v>9</v>
      </c>
      <c r="O117" s="32">
        <f>Arkusz13!C42</f>
        <v>0</v>
      </c>
      <c r="P117" s="32">
        <f>Arkusz13!C58</f>
        <v>0</v>
      </c>
      <c r="Q117" s="32">
        <f>Arkusz13!C74</f>
        <v>1</v>
      </c>
      <c r="R117" s="32">
        <f>Arkusz13!C90</f>
        <v>1</v>
      </c>
      <c r="S117" s="32">
        <f>Arkusz13!C106</f>
        <v>0</v>
      </c>
      <c r="T117" s="32">
        <f>Arkusz13!C122</f>
        <v>0</v>
      </c>
      <c r="U117" s="32">
        <f>Arkusz13!C138-SUM(N117:T117)</f>
        <v>1</v>
      </c>
      <c r="V117" s="66">
        <f t="shared" si="3"/>
        <v>12</v>
      </c>
      <c r="W117" s="67"/>
      <c r="Y117" s="3"/>
      <c r="Z117" s="6"/>
    </row>
    <row r="118" spans="1:26" x14ac:dyDescent="0.3">
      <c r="C118" s="73" t="s">
        <v>40</v>
      </c>
      <c r="D118" s="74"/>
      <c r="E118" s="74"/>
      <c r="F118" s="74"/>
      <c r="G118" s="74"/>
      <c r="H118" s="74"/>
      <c r="I118" s="74"/>
      <c r="J118" s="74"/>
      <c r="K118" s="74"/>
      <c r="L118" s="62">
        <f>Arkusz13!C11</f>
        <v>1</v>
      </c>
      <c r="M118" s="62"/>
      <c r="N118" s="32">
        <f>Arkusz13!C27</f>
        <v>0</v>
      </c>
      <c r="O118" s="32">
        <f>Arkusz13!C43</f>
        <v>0</v>
      </c>
      <c r="P118" s="32">
        <f>Arkusz13!C59</f>
        <v>0</v>
      </c>
      <c r="Q118" s="32">
        <f>Arkusz13!C75</f>
        <v>0</v>
      </c>
      <c r="R118" s="32">
        <f>Arkusz13!C91</f>
        <v>0</v>
      </c>
      <c r="S118" s="32">
        <f>Arkusz13!C107</f>
        <v>0</v>
      </c>
      <c r="T118" s="32">
        <f>Arkusz13!C123</f>
        <v>0</v>
      </c>
      <c r="U118" s="32">
        <f>Arkusz13!C139-SUM(N118:T118)</f>
        <v>1</v>
      </c>
      <c r="V118" s="66">
        <f t="shared" si="3"/>
        <v>1</v>
      </c>
      <c r="W118" s="67"/>
      <c r="Y118" s="3"/>
      <c r="Z118" s="6"/>
    </row>
    <row r="119" spans="1:26" x14ac:dyDescent="0.3">
      <c r="C119" s="68" t="s">
        <v>41</v>
      </c>
      <c r="D119" s="69"/>
      <c r="E119" s="69"/>
      <c r="F119" s="69"/>
      <c r="G119" s="69"/>
      <c r="H119" s="69"/>
      <c r="I119" s="69"/>
      <c r="J119" s="69"/>
      <c r="K119" s="69"/>
      <c r="L119" s="62">
        <f>Arkusz13!C12</f>
        <v>973</v>
      </c>
      <c r="M119" s="62"/>
      <c r="N119" s="32">
        <f>Arkusz13!C28</f>
        <v>412</v>
      </c>
      <c r="O119" s="32">
        <f>Arkusz13!C44</f>
        <v>5</v>
      </c>
      <c r="P119" s="32">
        <f>Arkusz13!C60</f>
        <v>41</v>
      </c>
      <c r="Q119" s="32">
        <f>Arkusz13!C76</f>
        <v>837</v>
      </c>
      <c r="R119" s="32">
        <f>Arkusz13!C92</f>
        <v>140</v>
      </c>
      <c r="S119" s="32">
        <f>Arkusz13!C108</f>
        <v>0</v>
      </c>
      <c r="T119" s="32">
        <f>Arkusz13!C124</f>
        <v>140</v>
      </c>
      <c r="U119" s="32">
        <f>Arkusz13!C140-SUM(N119:T119)</f>
        <v>502</v>
      </c>
      <c r="V119" s="66">
        <f t="shared" si="3"/>
        <v>2077</v>
      </c>
      <c r="W119" s="67"/>
      <c r="Y119" s="3"/>
      <c r="Z119" s="6"/>
    </row>
    <row r="120" spans="1:26" x14ac:dyDescent="0.3">
      <c r="C120" s="68" t="s">
        <v>11</v>
      </c>
      <c r="D120" s="69"/>
      <c r="E120" s="69"/>
      <c r="F120" s="69"/>
      <c r="G120" s="69"/>
      <c r="H120" s="69"/>
      <c r="I120" s="69"/>
      <c r="J120" s="69"/>
      <c r="K120" s="69"/>
      <c r="L120" s="62">
        <f>Arkusz13!C14</f>
        <v>3</v>
      </c>
      <c r="M120" s="62"/>
      <c r="N120" s="32">
        <f>Arkusz13!C30</f>
        <v>0</v>
      </c>
      <c r="O120" s="32">
        <f>Arkusz13!C46</f>
        <v>0</v>
      </c>
      <c r="P120" s="32">
        <f>Arkusz13!C62</f>
        <v>0</v>
      </c>
      <c r="Q120" s="32">
        <f>Arkusz13!C78</f>
        <v>0</v>
      </c>
      <c r="R120" s="32">
        <f>Arkusz13!C94</f>
        <v>0</v>
      </c>
      <c r="S120" s="32">
        <f>Arkusz13!C110</f>
        <v>0</v>
      </c>
      <c r="T120" s="32">
        <f>Arkusz13!C126</f>
        <v>0</v>
      </c>
      <c r="U120" s="32">
        <f>Arkusz13!C142-SUM(N120:T120)</f>
        <v>29</v>
      </c>
      <c r="V120" s="66">
        <f t="shared" si="3"/>
        <v>29</v>
      </c>
      <c r="W120" s="67"/>
      <c r="Y120" s="3"/>
      <c r="Z120" s="6"/>
    </row>
    <row r="121" spans="1:26" x14ac:dyDescent="0.3">
      <c r="C121" s="73" t="s">
        <v>43</v>
      </c>
      <c r="D121" s="74"/>
      <c r="E121" s="74"/>
      <c r="F121" s="74"/>
      <c r="G121" s="74"/>
      <c r="H121" s="74"/>
      <c r="I121" s="74"/>
      <c r="J121" s="74"/>
      <c r="K121" s="74"/>
      <c r="L121" s="62">
        <f>Arkusz13!C15</f>
        <v>16</v>
      </c>
      <c r="M121" s="62"/>
      <c r="N121" s="32">
        <f>Arkusz13!C31</f>
        <v>5</v>
      </c>
      <c r="O121" s="32">
        <f>Arkusz13!C47</f>
        <v>1</v>
      </c>
      <c r="P121" s="32">
        <f>Arkusz13!C63</f>
        <v>0</v>
      </c>
      <c r="Q121" s="32">
        <f>Arkusz13!C79</f>
        <v>0</v>
      </c>
      <c r="R121" s="32">
        <f>Arkusz13!C95</f>
        <v>0</v>
      </c>
      <c r="S121" s="32">
        <f>Arkusz13!C111</f>
        <v>0</v>
      </c>
      <c r="T121" s="32">
        <f>Arkusz13!C127</f>
        <v>0</v>
      </c>
      <c r="U121" s="32">
        <f>Arkusz13!C143-SUM(N121:T121)</f>
        <v>2</v>
      </c>
      <c r="V121" s="66">
        <f t="shared" si="3"/>
        <v>8</v>
      </c>
      <c r="W121" s="67"/>
      <c r="Y121" s="3"/>
      <c r="Z121" s="6"/>
    </row>
    <row r="122" spans="1:26" x14ac:dyDescent="0.3">
      <c r="C122" s="68" t="s">
        <v>44</v>
      </c>
      <c r="D122" s="69"/>
      <c r="E122" s="69"/>
      <c r="F122" s="69"/>
      <c r="G122" s="69"/>
      <c r="H122" s="69"/>
      <c r="I122" s="69"/>
      <c r="J122" s="69"/>
      <c r="K122" s="69"/>
      <c r="L122" s="62">
        <f>Arkusz13!C16</f>
        <v>1</v>
      </c>
      <c r="M122" s="62"/>
      <c r="N122" s="32">
        <f>Arkusz13!C32</f>
        <v>0</v>
      </c>
      <c r="O122" s="32">
        <f>Arkusz13!C48</f>
        <v>0</v>
      </c>
      <c r="P122" s="32">
        <f>Arkusz13!C64</f>
        <v>0</v>
      </c>
      <c r="Q122" s="32">
        <f>Arkusz13!C80</f>
        <v>0</v>
      </c>
      <c r="R122" s="32">
        <f>Arkusz13!C96</f>
        <v>0</v>
      </c>
      <c r="S122" s="32">
        <f>Arkusz13!C112</f>
        <v>0</v>
      </c>
      <c r="T122" s="32">
        <f>Arkusz13!C128</f>
        <v>0</v>
      </c>
      <c r="U122" s="32">
        <f>Arkusz13!C144-SUM(N122:T122)</f>
        <v>3</v>
      </c>
      <c r="V122" s="66">
        <f t="shared" si="3"/>
        <v>3</v>
      </c>
      <c r="W122" s="67"/>
      <c r="Y122" s="3"/>
      <c r="Z122" s="6"/>
    </row>
    <row r="123" spans="1:26" ht="15" thickBot="1" x14ac:dyDescent="0.35">
      <c r="C123" s="60" t="s">
        <v>45</v>
      </c>
      <c r="D123" s="61"/>
      <c r="E123" s="61"/>
      <c r="F123" s="61"/>
      <c r="G123" s="61"/>
      <c r="H123" s="61"/>
      <c r="I123" s="61"/>
      <c r="J123" s="61"/>
      <c r="K123" s="61"/>
      <c r="L123" s="62">
        <f>Arkusz13!C17</f>
        <v>3</v>
      </c>
      <c r="M123" s="62"/>
      <c r="N123" s="32">
        <f>Arkusz13!C33</f>
        <v>1</v>
      </c>
      <c r="O123" s="32">
        <f>Arkusz13!C49</f>
        <v>0</v>
      </c>
      <c r="P123" s="32">
        <f>Arkusz13!C65</f>
        <v>0</v>
      </c>
      <c r="Q123" s="32">
        <f>Arkusz13!C81</f>
        <v>1</v>
      </c>
      <c r="R123" s="32">
        <f>Arkusz13!C97</f>
        <v>0</v>
      </c>
      <c r="S123" s="32">
        <f>Arkusz13!C113</f>
        <v>0</v>
      </c>
      <c r="T123" s="32">
        <f>Arkusz13!C129</f>
        <v>0</v>
      </c>
      <c r="U123" s="32">
        <f>Arkusz13!C145-SUM(N123:T123)</f>
        <v>6</v>
      </c>
      <c r="V123" s="66">
        <f t="shared" si="3"/>
        <v>8</v>
      </c>
      <c r="W123" s="67"/>
      <c r="Y123" s="3"/>
      <c r="Z123" s="6"/>
    </row>
    <row r="124" spans="1:26" ht="15" thickBot="1" x14ac:dyDescent="0.35">
      <c r="C124" s="116" t="s">
        <v>1</v>
      </c>
      <c r="D124" s="117"/>
      <c r="E124" s="117"/>
      <c r="F124" s="117"/>
      <c r="G124" s="117"/>
      <c r="H124" s="117"/>
      <c r="I124" s="117"/>
      <c r="J124" s="117"/>
      <c r="K124" s="117"/>
      <c r="L124" s="75">
        <f>SUM(L109:L123)</f>
        <v>20375</v>
      </c>
      <c r="M124" s="75"/>
      <c r="N124" s="33">
        <f t="shared" ref="N124:V124" si="4">SUM(N109:N123)</f>
        <v>7605</v>
      </c>
      <c r="O124" s="33">
        <f t="shared" si="4"/>
        <v>18459</v>
      </c>
      <c r="P124" s="33">
        <f t="shared" si="4"/>
        <v>1618</v>
      </c>
      <c r="Q124" s="33">
        <f t="shared" si="4"/>
        <v>1365</v>
      </c>
      <c r="R124" s="33">
        <f t="shared" si="4"/>
        <v>141</v>
      </c>
      <c r="S124" s="33">
        <f t="shared" si="4"/>
        <v>0</v>
      </c>
      <c r="T124" s="33">
        <f t="shared" si="4"/>
        <v>140</v>
      </c>
      <c r="U124" s="33">
        <f t="shared" si="4"/>
        <v>14523</v>
      </c>
      <c r="V124" s="75">
        <f t="shared" si="4"/>
        <v>43851</v>
      </c>
      <c r="W124" s="76"/>
      <c r="Y124" s="3"/>
      <c r="Z124" s="6"/>
    </row>
    <row r="125" spans="1:26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</row>
    <row r="149" spans="1:25" ht="15" thickBot="1" x14ac:dyDescent="0.35"/>
    <row r="150" spans="1:25" ht="31.5" customHeight="1" x14ac:dyDescent="0.3">
      <c r="D150" s="153" t="s">
        <v>2</v>
      </c>
      <c r="E150" s="118"/>
      <c r="F150" s="118"/>
      <c r="G150" s="118"/>
      <c r="H150" s="118"/>
      <c r="I150" s="118"/>
      <c r="J150" s="118"/>
      <c r="K150" s="118"/>
      <c r="L150" s="118" t="s">
        <v>3</v>
      </c>
      <c r="M150" s="118"/>
      <c r="N150" s="139" t="s">
        <v>86</v>
      </c>
      <c r="O150" s="139"/>
      <c r="P150" s="139"/>
      <c r="Q150" s="70" t="s">
        <v>87</v>
      </c>
      <c r="R150" s="71"/>
      <c r="S150" s="72"/>
    </row>
    <row r="151" spans="1:25" ht="15" thickBot="1" x14ac:dyDescent="0.35">
      <c r="D151" s="229" t="s">
        <v>85</v>
      </c>
      <c r="E151" s="230"/>
      <c r="F151" s="230"/>
      <c r="G151" s="230"/>
      <c r="H151" s="230"/>
      <c r="I151" s="230"/>
      <c r="J151" s="230"/>
      <c r="K151" s="230"/>
      <c r="L151" s="228">
        <f>Arkusz14!B2</f>
        <v>7</v>
      </c>
      <c r="M151" s="228"/>
      <c r="N151" s="228">
        <f>Arkusz14!B3</f>
        <v>4</v>
      </c>
      <c r="O151" s="228"/>
      <c r="P151" s="228"/>
      <c r="Q151" s="119">
        <f>Arkusz14!B4</f>
        <v>0</v>
      </c>
      <c r="R151" s="120"/>
      <c r="S151" s="121"/>
    </row>
    <row r="152" spans="1:25" x14ac:dyDescent="0.3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</row>
    <row r="153" spans="1:25" x14ac:dyDescent="0.3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</row>
    <row r="154" spans="1:25" x14ac:dyDescent="0.3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</row>
    <row r="155" spans="1:25" x14ac:dyDescent="0.3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</row>
    <row r="156" spans="1:25" x14ac:dyDescent="0.3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</row>
    <row r="157" spans="1:25" x14ac:dyDescent="0.3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</row>
    <row r="158" spans="1:25" x14ac:dyDescent="0.3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</row>
    <row r="159" spans="1:25" s="52" customFormat="1" x14ac:dyDescent="0.3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56" customFormat="1" x14ac:dyDescent="0.3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</row>
    <row r="161" spans="1:25" s="58" customFormat="1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3" spans="1:25" x14ac:dyDescent="0.3">
      <c r="A163" s="65" t="s">
        <v>140</v>
      </c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</row>
    <row r="164" spans="1:25" ht="15" thickBot="1" x14ac:dyDescent="0.35"/>
    <row r="165" spans="1:25" x14ac:dyDescent="0.3">
      <c r="G165" s="221" t="s">
        <v>23</v>
      </c>
      <c r="H165" s="222"/>
      <c r="I165" s="222"/>
      <c r="J165" s="222"/>
      <c r="K165" s="86" t="s">
        <v>8</v>
      </c>
      <c r="L165" s="115"/>
    </row>
    <row r="166" spans="1:25" x14ac:dyDescent="0.3">
      <c r="G166" s="113" t="s">
        <v>13</v>
      </c>
      <c r="H166" s="114"/>
      <c r="I166" s="114"/>
      <c r="J166" s="114"/>
      <c r="K166" s="66">
        <v>358</v>
      </c>
      <c r="L166" s="67"/>
    </row>
    <row r="167" spans="1:25" x14ac:dyDescent="0.3">
      <c r="G167" s="124" t="s">
        <v>14</v>
      </c>
      <c r="H167" s="125"/>
      <c r="I167" s="125"/>
      <c r="J167" s="125"/>
      <c r="K167" s="66">
        <v>572</v>
      </c>
      <c r="L167" s="67"/>
    </row>
    <row r="168" spans="1:25" x14ac:dyDescent="0.3">
      <c r="G168" s="113" t="s">
        <v>15</v>
      </c>
      <c r="H168" s="114"/>
      <c r="I168" s="114"/>
      <c r="J168" s="114"/>
      <c r="K168" s="66">
        <v>155</v>
      </c>
      <c r="L168" s="67"/>
    </row>
    <row r="169" spans="1:25" x14ac:dyDescent="0.3">
      <c r="G169" s="124" t="s">
        <v>80</v>
      </c>
      <c r="H169" s="125"/>
      <c r="I169" s="125"/>
      <c r="J169" s="125"/>
      <c r="K169" s="66">
        <v>98</v>
      </c>
      <c r="L169" s="67"/>
    </row>
    <row r="170" spans="1:25" x14ac:dyDescent="0.3">
      <c r="G170" s="113" t="s">
        <v>81</v>
      </c>
      <c r="H170" s="114"/>
      <c r="I170" s="114"/>
      <c r="J170" s="114"/>
      <c r="K170" s="66">
        <v>0</v>
      </c>
      <c r="L170" s="67"/>
    </row>
    <row r="171" spans="1:25" x14ac:dyDescent="0.3">
      <c r="G171" s="122" t="s">
        <v>91</v>
      </c>
      <c r="H171" s="123"/>
      <c r="I171" s="123"/>
      <c r="J171" s="123"/>
      <c r="K171" s="66">
        <v>12</v>
      </c>
      <c r="L171" s="67"/>
    </row>
    <row r="172" spans="1:25" x14ac:dyDescent="0.3">
      <c r="G172" s="95" t="s">
        <v>16</v>
      </c>
      <c r="H172" s="96"/>
      <c r="I172" s="96"/>
      <c r="J172" s="96"/>
      <c r="K172" s="66">
        <v>20</v>
      </c>
      <c r="L172" s="67"/>
    </row>
    <row r="173" spans="1:25" x14ac:dyDescent="0.3">
      <c r="G173" s="122" t="s">
        <v>17</v>
      </c>
      <c r="H173" s="123"/>
      <c r="I173" s="123"/>
      <c r="J173" s="123"/>
      <c r="K173" s="66">
        <v>85</v>
      </c>
      <c r="L173" s="67"/>
    </row>
    <row r="174" spans="1:25" x14ac:dyDescent="0.3">
      <c r="G174" s="95" t="s">
        <v>18</v>
      </c>
      <c r="H174" s="96"/>
      <c r="I174" s="96"/>
      <c r="J174" s="96"/>
      <c r="K174" s="66">
        <v>200</v>
      </c>
      <c r="L174" s="67"/>
    </row>
    <row r="175" spans="1:25" x14ac:dyDescent="0.3">
      <c r="G175" s="122" t="s">
        <v>19</v>
      </c>
      <c r="H175" s="123"/>
      <c r="I175" s="123"/>
      <c r="J175" s="123"/>
      <c r="K175" s="66">
        <v>55</v>
      </c>
      <c r="L175" s="67"/>
    </row>
    <row r="176" spans="1:25" ht="15" thickBot="1" x14ac:dyDescent="0.35">
      <c r="G176" s="104" t="s">
        <v>82</v>
      </c>
      <c r="H176" s="105"/>
      <c r="I176" s="105"/>
      <c r="J176" s="105"/>
      <c r="K176" s="66">
        <v>738</v>
      </c>
      <c r="L176" s="67"/>
    </row>
    <row r="177" spans="1:25" ht="15" thickBot="1" x14ac:dyDescent="0.35">
      <c r="G177" s="77" t="s">
        <v>1</v>
      </c>
      <c r="H177" s="78"/>
      <c r="I177" s="78"/>
      <c r="J177" s="78"/>
      <c r="K177" s="93">
        <f>SUM(K166:K176)</f>
        <v>2293</v>
      </c>
      <c r="L177" s="94"/>
    </row>
    <row r="179" spans="1:25" x14ac:dyDescent="0.3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</row>
    <row r="180" spans="1:25" x14ac:dyDescent="0.3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</row>
    <row r="181" spans="1:25" x14ac:dyDescent="0.3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</row>
    <row r="184" spans="1:25" x14ac:dyDescent="0.3">
      <c r="A184" s="10" t="s">
        <v>141</v>
      </c>
      <c r="B184" s="10"/>
      <c r="C184" s="10"/>
      <c r="D184" s="10"/>
      <c r="E184" s="10"/>
      <c r="F184" s="10"/>
    </row>
    <row r="185" spans="1:25" ht="15" thickBot="1" x14ac:dyDescent="0.35"/>
    <row r="186" spans="1:25" x14ac:dyDescent="0.3">
      <c r="D186" s="165" t="s">
        <v>28</v>
      </c>
      <c r="E186" s="86"/>
      <c r="F186" s="86"/>
      <c r="G186" s="86"/>
      <c r="H186" s="86" t="s">
        <v>3</v>
      </c>
      <c r="I186" s="86"/>
      <c r="J186" s="86"/>
      <c r="K186" s="86" t="s">
        <v>22</v>
      </c>
      <c r="L186" s="86"/>
      <c r="M186" s="115"/>
    </row>
    <row r="187" spans="1:25" x14ac:dyDescent="0.3">
      <c r="D187" s="263" t="s">
        <v>20</v>
      </c>
      <c r="E187" s="264"/>
      <c r="F187" s="264"/>
      <c r="G187" s="264"/>
      <c r="H187" s="66">
        <v>58719</v>
      </c>
      <c r="I187" s="66"/>
      <c r="J187" s="66"/>
      <c r="K187" s="66">
        <v>59535</v>
      </c>
      <c r="L187" s="66"/>
      <c r="M187" s="67"/>
    </row>
    <row r="188" spans="1:25" x14ac:dyDescent="0.3">
      <c r="D188" s="265" t="s">
        <v>137</v>
      </c>
      <c r="E188" s="266"/>
      <c r="F188" s="266"/>
      <c r="G188" s="266"/>
      <c r="H188" s="66">
        <v>2248</v>
      </c>
      <c r="I188" s="66"/>
      <c r="J188" s="66"/>
      <c r="K188" s="66">
        <v>2319</v>
      </c>
      <c r="L188" s="66"/>
      <c r="M188" s="67"/>
    </row>
    <row r="189" spans="1:25" ht="15" thickBot="1" x14ac:dyDescent="0.35">
      <c r="D189" s="111" t="s">
        <v>21</v>
      </c>
      <c r="E189" s="112"/>
      <c r="F189" s="112"/>
      <c r="G189" s="112"/>
      <c r="H189" s="66">
        <v>13971</v>
      </c>
      <c r="I189" s="66"/>
      <c r="J189" s="66"/>
      <c r="K189" s="66">
        <v>13375</v>
      </c>
      <c r="L189" s="66"/>
      <c r="M189" s="67"/>
    </row>
    <row r="190" spans="1:25" ht="15" thickBot="1" x14ac:dyDescent="0.35">
      <c r="D190" s="106" t="s">
        <v>1</v>
      </c>
      <c r="E190" s="107"/>
      <c r="F190" s="107"/>
      <c r="G190" s="107"/>
      <c r="H190" s="93">
        <f>SUM(H187:H189)</f>
        <v>74938</v>
      </c>
      <c r="I190" s="93"/>
      <c r="J190" s="93"/>
      <c r="K190" s="93">
        <f>SUM(K187:K189)</f>
        <v>75229</v>
      </c>
      <c r="L190" s="93"/>
      <c r="M190" s="94"/>
    </row>
    <row r="191" spans="1:25" x14ac:dyDescent="0.3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3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3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3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4:29" x14ac:dyDescent="0.3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3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3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3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3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3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3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3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3"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AC203" s="25"/>
    </row>
    <row r="204" spans="4:29" x14ac:dyDescent="0.3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4:29" x14ac:dyDescent="0.3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3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9" spans="1:25" x14ac:dyDescent="0.3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</row>
    <row r="210" spans="1:25" x14ac:dyDescent="0.3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</row>
    <row r="211" spans="1:25" x14ac:dyDescent="0.3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</row>
    <row r="212" spans="1:25" x14ac:dyDescent="0.3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</row>
    <row r="213" spans="1:25" x14ac:dyDescent="0.3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</row>
    <row r="214" spans="1:25" x14ac:dyDescent="0.3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</row>
    <row r="215" spans="1:25" x14ac:dyDescent="0.3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</row>
    <row r="218" spans="1:25" x14ac:dyDescent="0.3">
      <c r="A218" s="10" t="s">
        <v>142</v>
      </c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25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25" ht="15" thickBot="1" x14ac:dyDescent="0.35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3">
      <c r="D221" s="99" t="s">
        <v>49</v>
      </c>
      <c r="E221" s="100"/>
      <c r="F221" s="100"/>
      <c r="G221" s="108" t="str">
        <f>CONCATENATE(Arkusz18!A2," - ",Arkusz18!B2," r.")</f>
        <v>01.11.2022 - 30.11.2022 r.</v>
      </c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9"/>
    </row>
    <row r="222" spans="1:25" ht="31.5" customHeight="1" x14ac:dyDescent="0.3">
      <c r="D222" s="101"/>
      <c r="E222" s="102"/>
      <c r="F222" s="102"/>
      <c r="G222" s="103" t="s">
        <v>65</v>
      </c>
      <c r="H222" s="103"/>
      <c r="I222" s="103"/>
      <c r="J222" s="103" t="s">
        <v>90</v>
      </c>
      <c r="K222" s="103"/>
      <c r="L222" s="103"/>
      <c r="M222" s="103" t="s">
        <v>64</v>
      </c>
      <c r="N222" s="103"/>
      <c r="O222" s="103"/>
      <c r="P222" s="103" t="s">
        <v>89</v>
      </c>
      <c r="Q222" s="103"/>
      <c r="R222" s="110"/>
    </row>
    <row r="223" spans="1:25" x14ac:dyDescent="0.3">
      <c r="D223" s="267" t="s">
        <v>88</v>
      </c>
      <c r="E223" s="268"/>
      <c r="F223" s="268"/>
      <c r="G223" s="274">
        <f>Arkusz16!A2</f>
        <v>0</v>
      </c>
      <c r="H223" s="274"/>
      <c r="I223" s="274"/>
      <c r="J223" s="274">
        <f>Arkusz16!A3</f>
        <v>0</v>
      </c>
      <c r="K223" s="274"/>
      <c r="L223" s="274"/>
      <c r="M223" s="274">
        <f>Arkusz16!A4</f>
        <v>0</v>
      </c>
      <c r="N223" s="274"/>
      <c r="O223" s="274"/>
      <c r="P223" s="274">
        <f>Arkusz16!A5</f>
        <v>0</v>
      </c>
      <c r="Q223" s="274"/>
      <c r="R223" s="274"/>
    </row>
    <row r="224" spans="1:25" x14ac:dyDescent="0.3">
      <c r="D224" s="269" t="s">
        <v>51</v>
      </c>
      <c r="E224" s="270"/>
      <c r="F224" s="270"/>
      <c r="G224" s="271">
        <f>Arkusz16!A6</f>
        <v>479</v>
      </c>
      <c r="H224" s="271"/>
      <c r="I224" s="271"/>
      <c r="J224" s="277">
        <f>Arkusz16!A7</f>
        <v>1</v>
      </c>
      <c r="K224" s="278"/>
      <c r="L224" s="279"/>
      <c r="M224" s="277">
        <f>Arkusz16!A8</f>
        <v>0</v>
      </c>
      <c r="N224" s="278"/>
      <c r="O224" s="279"/>
      <c r="P224" s="277">
        <f>Arkusz16!A9</f>
        <v>0</v>
      </c>
      <c r="Q224" s="278"/>
      <c r="R224" s="279"/>
    </row>
    <row r="225" spans="1:25" ht="15" thickBot="1" x14ac:dyDescent="0.35">
      <c r="D225" s="127" t="s">
        <v>52</v>
      </c>
      <c r="E225" s="128"/>
      <c r="F225" s="128"/>
      <c r="G225" s="129">
        <f>Arkusz16!A10</f>
        <v>0</v>
      </c>
      <c r="H225" s="129"/>
      <c r="I225" s="129"/>
      <c r="J225" s="129">
        <f>Arkusz16!A11</f>
        <v>0</v>
      </c>
      <c r="K225" s="129"/>
      <c r="L225" s="129"/>
      <c r="M225" s="129">
        <f>Arkusz16!A12</f>
        <v>0</v>
      </c>
      <c r="N225" s="129"/>
      <c r="O225" s="129"/>
      <c r="P225" s="129">
        <f>Arkusz16!A13</f>
        <v>0</v>
      </c>
      <c r="Q225" s="129"/>
      <c r="R225" s="129"/>
    </row>
    <row r="226" spans="1:25" ht="15" thickBot="1" x14ac:dyDescent="0.35">
      <c r="D226" s="272" t="s">
        <v>50</v>
      </c>
      <c r="E226" s="273"/>
      <c r="F226" s="273"/>
      <c r="G226" s="97">
        <f>SUM(G223:I225)</f>
        <v>479</v>
      </c>
      <c r="H226" s="97"/>
      <c r="I226" s="97"/>
      <c r="J226" s="97">
        <f t="shared" ref="J226" si="5">SUM(J223:L225)</f>
        <v>1</v>
      </c>
      <c r="K226" s="97"/>
      <c r="L226" s="97"/>
      <c r="M226" s="97">
        <f t="shared" ref="M226" si="6">SUM(M223:O225)</f>
        <v>0</v>
      </c>
      <c r="N226" s="97"/>
      <c r="O226" s="97"/>
      <c r="P226" s="97">
        <f t="shared" ref="P226" si="7">SUM(P223:R225)</f>
        <v>0</v>
      </c>
      <c r="Q226" s="97"/>
      <c r="R226" s="98"/>
    </row>
    <row r="227" spans="1:25" x14ac:dyDescent="0.3">
      <c r="A227" s="39"/>
      <c r="B227" s="39"/>
      <c r="C227" s="39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</row>
    <row r="229" spans="1:25" ht="15" thickBot="1" x14ac:dyDescent="0.35"/>
    <row r="230" spans="1:25" x14ac:dyDescent="0.3">
      <c r="D230" s="99" t="s">
        <v>49</v>
      </c>
      <c r="E230" s="100"/>
      <c r="F230" s="100"/>
      <c r="G230" s="108" t="str">
        <f>CONCATENATE(Arkusz18!C2," - ",Arkusz18!B2," r.")</f>
        <v>01.01.2022 - 30.11.2022 r.</v>
      </c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9"/>
    </row>
    <row r="231" spans="1:25" ht="32.25" customHeight="1" x14ac:dyDescent="0.3">
      <c r="D231" s="101"/>
      <c r="E231" s="102"/>
      <c r="F231" s="102"/>
      <c r="G231" s="103" t="s">
        <v>65</v>
      </c>
      <c r="H231" s="103"/>
      <c r="I231" s="103"/>
      <c r="J231" s="103" t="s">
        <v>90</v>
      </c>
      <c r="K231" s="103"/>
      <c r="L231" s="103"/>
      <c r="M231" s="103" t="s">
        <v>64</v>
      </c>
      <c r="N231" s="103"/>
      <c r="O231" s="103"/>
      <c r="P231" s="103" t="s">
        <v>89</v>
      </c>
      <c r="Q231" s="103"/>
      <c r="R231" s="110"/>
    </row>
    <row r="232" spans="1:25" x14ac:dyDescent="0.3">
      <c r="D232" s="267" t="s">
        <v>88</v>
      </c>
      <c r="E232" s="268"/>
      <c r="F232" s="268"/>
      <c r="G232" s="274">
        <f>Arkusz17!A2</f>
        <v>0</v>
      </c>
      <c r="H232" s="274"/>
      <c r="I232" s="274"/>
      <c r="J232" s="274">
        <f>Arkusz17!A3</f>
        <v>0</v>
      </c>
      <c r="K232" s="274"/>
      <c r="L232" s="274"/>
      <c r="M232" s="274">
        <f>Arkusz17!A4</f>
        <v>0</v>
      </c>
      <c r="N232" s="274"/>
      <c r="O232" s="274"/>
      <c r="P232" s="274">
        <f>Arkusz17!A5</f>
        <v>0</v>
      </c>
      <c r="Q232" s="274"/>
      <c r="R232" s="274"/>
    </row>
    <row r="233" spans="1:25" x14ac:dyDescent="0.3">
      <c r="D233" s="269" t="s">
        <v>51</v>
      </c>
      <c r="E233" s="270"/>
      <c r="F233" s="270"/>
      <c r="G233" s="271">
        <f>Arkusz17!A6</f>
        <v>3831</v>
      </c>
      <c r="H233" s="271"/>
      <c r="I233" s="271"/>
      <c r="J233" s="271">
        <f>Arkusz17!A7</f>
        <v>4</v>
      </c>
      <c r="K233" s="271"/>
      <c r="L233" s="271"/>
      <c r="M233" s="271">
        <f>Arkusz17!A8</f>
        <v>0</v>
      </c>
      <c r="N233" s="271"/>
      <c r="O233" s="271"/>
      <c r="P233" s="271">
        <f>Arkusz17!A9</f>
        <v>0</v>
      </c>
      <c r="Q233" s="271"/>
      <c r="R233" s="271"/>
    </row>
    <row r="234" spans="1:25" ht="15" thickBot="1" x14ac:dyDescent="0.35">
      <c r="D234" s="127" t="s">
        <v>52</v>
      </c>
      <c r="E234" s="128"/>
      <c r="F234" s="128"/>
      <c r="G234" s="129">
        <f>Arkusz17!A10</f>
        <v>193</v>
      </c>
      <c r="H234" s="129"/>
      <c r="I234" s="129"/>
      <c r="J234" s="129">
        <f>Arkusz17!A11</f>
        <v>1</v>
      </c>
      <c r="K234" s="129"/>
      <c r="L234" s="129"/>
      <c r="M234" s="129">
        <f>Arkusz17!A12</f>
        <v>0</v>
      </c>
      <c r="N234" s="129"/>
      <c r="O234" s="129"/>
      <c r="P234" s="129">
        <f>Arkusz17!A13</f>
        <v>0</v>
      </c>
      <c r="Q234" s="129"/>
      <c r="R234" s="129"/>
    </row>
    <row r="235" spans="1:25" ht="15" thickBot="1" x14ac:dyDescent="0.35">
      <c r="D235" s="272" t="s">
        <v>50</v>
      </c>
      <c r="E235" s="273"/>
      <c r="F235" s="273"/>
      <c r="G235" s="97">
        <f>SUM(G232:I234)</f>
        <v>4024</v>
      </c>
      <c r="H235" s="97"/>
      <c r="I235" s="97"/>
      <c r="J235" s="97">
        <f t="shared" ref="J235" si="8">SUM(J232:L234)</f>
        <v>5</v>
      </c>
      <c r="K235" s="97"/>
      <c r="L235" s="97"/>
      <c r="M235" s="97">
        <f t="shared" ref="M235" si="9">SUM(M232:O234)</f>
        <v>0</v>
      </c>
      <c r="N235" s="97"/>
      <c r="O235" s="97"/>
      <c r="P235" s="97">
        <f t="shared" ref="P235" si="10">SUM(P232:R234)</f>
        <v>0</v>
      </c>
      <c r="Q235" s="97"/>
      <c r="R235" s="98"/>
    </row>
    <row r="238" spans="1:25" x14ac:dyDescent="0.3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</row>
    <row r="239" spans="1:25" x14ac:dyDescent="0.3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</row>
    <row r="240" spans="1:25" x14ac:dyDescent="0.3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</row>
    <row r="241" spans="1:25" x14ac:dyDescent="0.3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</row>
    <row r="242" spans="1:25" x14ac:dyDescent="0.3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</row>
    <row r="245" spans="1:25" ht="18" x14ac:dyDescent="0.3">
      <c r="A245" s="8" t="s">
        <v>67</v>
      </c>
      <c r="F245" s="9"/>
    </row>
    <row r="246" spans="1:25" x14ac:dyDescent="0.3">
      <c r="F246" s="9"/>
    </row>
    <row r="247" spans="1:25" x14ac:dyDescent="0.3">
      <c r="A247" s="190" t="s">
        <v>143</v>
      </c>
      <c r="B247" s="190"/>
      <c r="C247" s="190"/>
      <c r="D247" s="190"/>
      <c r="E247" s="190"/>
      <c r="F247" s="190"/>
      <c r="G247" s="190"/>
      <c r="H247" s="190"/>
      <c r="I247" s="190"/>
      <c r="J247" s="190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</row>
    <row r="248" spans="1:25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5" ht="15" thickBot="1" x14ac:dyDescent="0.3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1:25" x14ac:dyDescent="0.3">
      <c r="C250" s="201" t="s">
        <v>0</v>
      </c>
      <c r="D250" s="202"/>
      <c r="E250" s="202"/>
      <c r="F250" s="202"/>
      <c r="G250" s="280" t="str">
        <f>CONCATENATE(Arkusz18!A2," - ",Arkusz18!B2," r.")</f>
        <v>01.11.2022 - 30.11.2022 r.</v>
      </c>
      <c r="H250" s="281"/>
      <c r="I250" s="281"/>
      <c r="J250" s="281"/>
      <c r="K250" s="281"/>
      <c r="L250" s="281"/>
      <c r="M250" s="281"/>
      <c r="N250" s="281"/>
      <c r="O250" s="281"/>
      <c r="P250" s="281"/>
      <c r="Q250" s="281"/>
      <c r="R250" s="281"/>
      <c r="S250" s="281"/>
      <c r="T250" s="281"/>
      <c r="U250" s="281"/>
      <c r="V250" s="282"/>
    </row>
    <row r="251" spans="1:25" x14ac:dyDescent="0.3">
      <c r="C251" s="203"/>
      <c r="D251" s="189"/>
      <c r="E251" s="189"/>
      <c r="F251" s="189"/>
      <c r="G251" s="195" t="s">
        <v>31</v>
      </c>
      <c r="H251" s="196"/>
      <c r="I251" s="196"/>
      <c r="J251" s="197"/>
      <c r="K251" s="195" t="s">
        <v>32</v>
      </c>
      <c r="L251" s="196"/>
      <c r="M251" s="196"/>
      <c r="N251" s="197"/>
      <c r="O251" s="195" t="s">
        <v>103</v>
      </c>
      <c r="P251" s="196"/>
      <c r="Q251" s="196"/>
      <c r="R251" s="197"/>
      <c r="S251" s="195" t="s">
        <v>55</v>
      </c>
      <c r="T251" s="196"/>
      <c r="U251" s="196"/>
      <c r="V251" s="285"/>
    </row>
    <row r="252" spans="1:25" x14ac:dyDescent="0.3">
      <c r="C252" s="203"/>
      <c r="D252" s="189"/>
      <c r="E252" s="189"/>
      <c r="F252" s="189"/>
      <c r="G252" s="261" t="s">
        <v>30</v>
      </c>
      <c r="H252" s="262"/>
      <c r="I252" s="195" t="s">
        <v>10</v>
      </c>
      <c r="J252" s="197"/>
      <c r="K252" s="261" t="s">
        <v>33</v>
      </c>
      <c r="L252" s="262"/>
      <c r="M252" s="195" t="s">
        <v>10</v>
      </c>
      <c r="N252" s="197"/>
      <c r="O252" s="261" t="s">
        <v>30</v>
      </c>
      <c r="P252" s="262"/>
      <c r="Q252" s="195" t="s">
        <v>10</v>
      </c>
      <c r="R252" s="197"/>
      <c r="S252" s="261" t="s">
        <v>30</v>
      </c>
      <c r="T252" s="262"/>
      <c r="U252" s="195" t="s">
        <v>10</v>
      </c>
      <c r="V252" s="285"/>
    </row>
    <row r="253" spans="1:25" x14ac:dyDescent="0.3">
      <c r="C253" s="154" t="str">
        <f>Arkusz2!B2</f>
        <v>ROSJA</v>
      </c>
      <c r="D253" s="155"/>
      <c r="E253" s="155"/>
      <c r="F253" s="155"/>
      <c r="G253" s="204">
        <f>Arkusz2!F2</f>
        <v>72</v>
      </c>
      <c r="H253" s="205"/>
      <c r="I253" s="204">
        <f>Arkusz2!F8</f>
        <v>164</v>
      </c>
      <c r="J253" s="205"/>
      <c r="K253" s="204">
        <f>SUM(Arkusz2!F14,-G253)</f>
        <v>32</v>
      </c>
      <c r="L253" s="205"/>
      <c r="M253" s="204">
        <f>SUM(Arkusz2!F20,-I253)</f>
        <v>89</v>
      </c>
      <c r="N253" s="205"/>
      <c r="O253" s="204">
        <f>Arkusz2!F26</f>
        <v>5</v>
      </c>
      <c r="P253" s="205"/>
      <c r="Q253" s="204">
        <f>Arkusz2!F32</f>
        <v>6</v>
      </c>
      <c r="R253" s="205"/>
      <c r="S253" s="204">
        <f>SUM(Arkusz2!F14,O253)</f>
        <v>109</v>
      </c>
      <c r="T253" s="205"/>
      <c r="U253" s="204">
        <f>SUM(Arkusz2!F20,Q253)</f>
        <v>259</v>
      </c>
      <c r="V253" s="276"/>
    </row>
    <row r="254" spans="1:25" x14ac:dyDescent="0.3">
      <c r="C254" s="248" t="str">
        <f>Arkusz2!B3</f>
        <v>BIAŁORUŚ</v>
      </c>
      <c r="D254" s="249"/>
      <c r="E254" s="249"/>
      <c r="F254" s="249"/>
      <c r="G254" s="206">
        <f>Arkusz2!F3</f>
        <v>174</v>
      </c>
      <c r="H254" s="207"/>
      <c r="I254" s="206">
        <f>Arkusz2!F9</f>
        <v>212</v>
      </c>
      <c r="J254" s="207"/>
      <c r="K254" s="206">
        <f>SUM(Arkusz2!F15,-G254)</f>
        <v>5</v>
      </c>
      <c r="L254" s="207"/>
      <c r="M254" s="206">
        <f>SUM(Arkusz2!F21,-I254)</f>
        <v>14</v>
      </c>
      <c r="N254" s="207"/>
      <c r="O254" s="206">
        <f>Arkusz2!F27</f>
        <v>0</v>
      </c>
      <c r="P254" s="207"/>
      <c r="Q254" s="206">
        <f>Arkusz2!F33</f>
        <v>0</v>
      </c>
      <c r="R254" s="207"/>
      <c r="S254" s="206">
        <f>SUM(Arkusz2!F15,O254)</f>
        <v>179</v>
      </c>
      <c r="T254" s="207"/>
      <c r="U254" s="206">
        <f>SUM(Arkusz2!F21,Q254)</f>
        <v>226</v>
      </c>
      <c r="V254" s="275"/>
    </row>
    <row r="255" spans="1:25" x14ac:dyDescent="0.3">
      <c r="C255" s="154" t="str">
        <f>Arkusz2!B4</f>
        <v>UKRAINA</v>
      </c>
      <c r="D255" s="155"/>
      <c r="E255" s="155"/>
      <c r="F255" s="155"/>
      <c r="G255" s="204">
        <f>Arkusz2!F4</f>
        <v>77</v>
      </c>
      <c r="H255" s="205"/>
      <c r="I255" s="204">
        <f>Arkusz2!F10</f>
        <v>98</v>
      </c>
      <c r="J255" s="205"/>
      <c r="K255" s="204">
        <f>SUM(Arkusz2!F16,-G255)</f>
        <v>8</v>
      </c>
      <c r="L255" s="205"/>
      <c r="M255" s="204">
        <f>SUM(Arkusz2!F22,-I255)</f>
        <v>18</v>
      </c>
      <c r="N255" s="205"/>
      <c r="O255" s="204">
        <f>Arkusz2!F28</f>
        <v>0</v>
      </c>
      <c r="P255" s="205"/>
      <c r="Q255" s="204">
        <f>Arkusz2!F34</f>
        <v>0</v>
      </c>
      <c r="R255" s="205"/>
      <c r="S255" s="204">
        <f>SUM(Arkusz2!F16,O255)</f>
        <v>85</v>
      </c>
      <c r="T255" s="205"/>
      <c r="U255" s="204">
        <f>SUM(Arkusz2!F22,Q255)</f>
        <v>116</v>
      </c>
      <c r="V255" s="276"/>
    </row>
    <row r="256" spans="1:25" x14ac:dyDescent="0.3">
      <c r="C256" s="248" t="str">
        <f>Arkusz2!B5</f>
        <v>EGIPT</v>
      </c>
      <c r="D256" s="249"/>
      <c r="E256" s="249"/>
      <c r="F256" s="249"/>
      <c r="G256" s="206">
        <f>Arkusz2!F5</f>
        <v>34</v>
      </c>
      <c r="H256" s="207"/>
      <c r="I256" s="206">
        <f>Arkusz2!F11</f>
        <v>48</v>
      </c>
      <c r="J256" s="207"/>
      <c r="K256" s="206">
        <f>SUM(Arkusz2!F17,-G256)</f>
        <v>2</v>
      </c>
      <c r="L256" s="207"/>
      <c r="M256" s="206">
        <f>SUM(Arkusz2!F23,-I256)</f>
        <v>2</v>
      </c>
      <c r="N256" s="207"/>
      <c r="O256" s="206">
        <f>Arkusz2!F29</f>
        <v>0</v>
      </c>
      <c r="P256" s="207"/>
      <c r="Q256" s="206">
        <f>Arkusz2!F35</f>
        <v>0</v>
      </c>
      <c r="R256" s="207"/>
      <c r="S256" s="206">
        <f>SUM(Arkusz2!F17,O256)</f>
        <v>36</v>
      </c>
      <c r="T256" s="207"/>
      <c r="U256" s="206">
        <f>SUM(Arkusz2!F23,Q256)</f>
        <v>50</v>
      </c>
      <c r="V256" s="275"/>
    </row>
    <row r="257" spans="3:22" x14ac:dyDescent="0.3">
      <c r="C257" s="154" t="str">
        <f>Arkusz2!B6</f>
        <v>IRAK</v>
      </c>
      <c r="D257" s="155"/>
      <c r="E257" s="155"/>
      <c r="F257" s="155"/>
      <c r="G257" s="204">
        <f>Arkusz2!F6</f>
        <v>9</v>
      </c>
      <c r="H257" s="205"/>
      <c r="I257" s="204">
        <f>Arkusz2!F12</f>
        <v>9</v>
      </c>
      <c r="J257" s="205"/>
      <c r="K257" s="204">
        <f>SUM(Arkusz2!F18,-G257)</f>
        <v>2</v>
      </c>
      <c r="L257" s="205"/>
      <c r="M257" s="204">
        <f>SUM(Arkusz2!F24,-I257)</f>
        <v>8</v>
      </c>
      <c r="N257" s="205"/>
      <c r="O257" s="204">
        <f>Arkusz2!F30</f>
        <v>14</v>
      </c>
      <c r="P257" s="205"/>
      <c r="Q257" s="204">
        <f>Arkusz2!F36</f>
        <v>30</v>
      </c>
      <c r="R257" s="205"/>
      <c r="S257" s="204">
        <f>SUM(Arkusz2!F18,O257)</f>
        <v>25</v>
      </c>
      <c r="T257" s="205"/>
      <c r="U257" s="204">
        <f>SUM(Arkusz2!F24,Q257)</f>
        <v>47</v>
      </c>
      <c r="V257" s="276"/>
    </row>
    <row r="258" spans="3:22" ht="15" thickBot="1" x14ac:dyDescent="0.35">
      <c r="C258" s="250" t="str">
        <f>Arkusz2!B7</f>
        <v>Pozostałe</v>
      </c>
      <c r="D258" s="251"/>
      <c r="E258" s="251"/>
      <c r="F258" s="251"/>
      <c r="G258" s="151">
        <f>Arkusz2!F7</f>
        <v>119</v>
      </c>
      <c r="H258" s="152"/>
      <c r="I258" s="151">
        <f>Arkusz2!F13</f>
        <v>137</v>
      </c>
      <c r="J258" s="152"/>
      <c r="K258" s="151">
        <f>SUM(Arkusz2!F19,-G258)</f>
        <v>17</v>
      </c>
      <c r="L258" s="152"/>
      <c r="M258" s="151">
        <f>SUM(Arkusz2!F25,-I258)</f>
        <v>27</v>
      </c>
      <c r="N258" s="152"/>
      <c r="O258" s="151">
        <f>Arkusz2!F31</f>
        <v>18</v>
      </c>
      <c r="P258" s="152"/>
      <c r="Q258" s="151">
        <f>Arkusz2!F37</f>
        <v>18</v>
      </c>
      <c r="R258" s="152"/>
      <c r="S258" s="151">
        <f>SUM(Arkusz2!F19,O258)</f>
        <v>154</v>
      </c>
      <c r="T258" s="152"/>
      <c r="U258" s="151">
        <f>SUM(Arkusz2!F25,Q258)</f>
        <v>182</v>
      </c>
      <c r="V258" s="200"/>
    </row>
    <row r="259" spans="3:22" ht="15" thickBot="1" x14ac:dyDescent="0.35">
      <c r="C259" s="259" t="s">
        <v>1</v>
      </c>
      <c r="D259" s="260"/>
      <c r="E259" s="260"/>
      <c r="F259" s="260"/>
      <c r="G259" s="149">
        <f>SUM(G253:G258)</f>
        <v>485</v>
      </c>
      <c r="H259" s="150"/>
      <c r="I259" s="149">
        <f>SUM(I253:I258)</f>
        <v>668</v>
      </c>
      <c r="J259" s="150"/>
      <c r="K259" s="149">
        <f>SUM(K253:K258)</f>
        <v>66</v>
      </c>
      <c r="L259" s="150"/>
      <c r="M259" s="149">
        <f>SUM(M253:M258)</f>
        <v>158</v>
      </c>
      <c r="N259" s="150"/>
      <c r="O259" s="149">
        <f>SUM(O253:O258)</f>
        <v>37</v>
      </c>
      <c r="P259" s="150"/>
      <c r="Q259" s="149">
        <f>SUM(Q253:Q258)</f>
        <v>54</v>
      </c>
      <c r="R259" s="150"/>
      <c r="S259" s="149">
        <f>SUM(S253:S258)</f>
        <v>588</v>
      </c>
      <c r="T259" s="150"/>
      <c r="U259" s="149">
        <f>SUM(U253:U258)</f>
        <v>880</v>
      </c>
      <c r="V259" s="198"/>
    </row>
    <row r="263" spans="3:22" x14ac:dyDescent="0.3">
      <c r="M263" s="11"/>
      <c r="N263" s="11"/>
      <c r="O263" s="11"/>
      <c r="P263" s="11"/>
      <c r="Q263" s="11"/>
      <c r="R263" s="11"/>
      <c r="S263" s="11"/>
    </row>
    <row r="264" spans="3:22" x14ac:dyDescent="0.3">
      <c r="M264" s="11"/>
      <c r="N264" s="11"/>
      <c r="O264" s="11"/>
      <c r="P264" s="11"/>
      <c r="Q264" s="11"/>
      <c r="R264" s="11"/>
      <c r="S264" s="11"/>
    </row>
    <row r="265" spans="3:22" x14ac:dyDescent="0.3">
      <c r="M265" s="11"/>
      <c r="N265" s="11"/>
      <c r="O265" s="11"/>
      <c r="P265" s="11"/>
      <c r="Q265" s="11"/>
      <c r="R265" s="11"/>
      <c r="S265" s="11"/>
    </row>
    <row r="266" spans="3:22" x14ac:dyDescent="0.3">
      <c r="M266" s="11"/>
      <c r="N266" s="11"/>
      <c r="O266" s="11"/>
      <c r="P266" s="11"/>
      <c r="Q266" s="11"/>
      <c r="R266" s="11"/>
      <c r="S266" s="11"/>
    </row>
    <row r="267" spans="3:22" x14ac:dyDescent="0.3">
      <c r="M267" s="11"/>
      <c r="N267" s="11"/>
      <c r="O267" s="11"/>
      <c r="P267" s="11"/>
      <c r="Q267" s="11"/>
      <c r="R267" s="11"/>
      <c r="S267" s="11"/>
    </row>
    <row r="268" spans="3:22" x14ac:dyDescent="0.3">
      <c r="M268" s="11"/>
      <c r="N268" s="11"/>
      <c r="O268" s="11"/>
      <c r="P268" s="11"/>
      <c r="Q268" s="11"/>
      <c r="R268" s="11"/>
      <c r="S268" s="11"/>
    </row>
    <row r="269" spans="3:22" x14ac:dyDescent="0.3">
      <c r="M269" s="11"/>
      <c r="N269" s="11"/>
      <c r="O269" s="11"/>
      <c r="P269" s="11"/>
      <c r="Q269" s="11"/>
      <c r="R269" s="11"/>
      <c r="S269" s="11"/>
    </row>
    <row r="270" spans="3:22" x14ac:dyDescent="0.3">
      <c r="M270" s="11"/>
      <c r="N270" s="11"/>
      <c r="O270" s="11"/>
      <c r="P270" s="11"/>
      <c r="Q270" s="11"/>
      <c r="R270" s="11"/>
      <c r="S270" s="11"/>
    </row>
    <row r="271" spans="3:22" x14ac:dyDescent="0.3">
      <c r="D271" s="199"/>
      <c r="E271" s="199"/>
    </row>
    <row r="275" spans="1:22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</row>
    <row r="281" spans="1:22" ht="15" thickBot="1" x14ac:dyDescent="0.35"/>
    <row r="282" spans="1:22" x14ac:dyDescent="0.3">
      <c r="C282" s="201" t="s">
        <v>0</v>
      </c>
      <c r="D282" s="202"/>
      <c r="E282" s="202"/>
      <c r="F282" s="202"/>
      <c r="G282" s="191" t="str">
        <f>CONCATENATE(Arkusz18!C2," - ",Arkusz18!B2," r.")</f>
        <v>01.01.2022 - 30.11.2022 r.</v>
      </c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2"/>
    </row>
    <row r="283" spans="1:22" x14ac:dyDescent="0.3">
      <c r="C283" s="203"/>
      <c r="D283" s="189"/>
      <c r="E283" s="189"/>
      <c r="F283" s="189"/>
      <c r="G283" s="189" t="s">
        <v>31</v>
      </c>
      <c r="H283" s="189"/>
      <c r="I283" s="189"/>
      <c r="J283" s="189"/>
      <c r="K283" s="189" t="s">
        <v>32</v>
      </c>
      <c r="L283" s="189"/>
      <c r="M283" s="189"/>
      <c r="N283" s="189"/>
      <c r="O283" s="189" t="s">
        <v>134</v>
      </c>
      <c r="P283" s="189"/>
      <c r="Q283" s="189"/>
      <c r="R283" s="189"/>
      <c r="S283" s="189" t="s">
        <v>55</v>
      </c>
      <c r="T283" s="189"/>
      <c r="U283" s="189"/>
      <c r="V283" s="193"/>
    </row>
    <row r="284" spans="1:22" x14ac:dyDescent="0.3">
      <c r="C284" s="203"/>
      <c r="D284" s="189"/>
      <c r="E284" s="189"/>
      <c r="F284" s="189"/>
      <c r="G284" s="194" t="s">
        <v>30</v>
      </c>
      <c r="H284" s="194"/>
      <c r="I284" s="189" t="s">
        <v>10</v>
      </c>
      <c r="J284" s="189"/>
      <c r="K284" s="194" t="s">
        <v>33</v>
      </c>
      <c r="L284" s="194"/>
      <c r="M284" s="189" t="s">
        <v>10</v>
      </c>
      <c r="N284" s="189"/>
      <c r="O284" s="194" t="s">
        <v>30</v>
      </c>
      <c r="P284" s="194"/>
      <c r="Q284" s="189" t="s">
        <v>10</v>
      </c>
      <c r="R284" s="189"/>
      <c r="S284" s="194" t="s">
        <v>30</v>
      </c>
      <c r="T284" s="194"/>
      <c r="U284" s="189" t="s">
        <v>10</v>
      </c>
      <c r="V284" s="193"/>
    </row>
    <row r="285" spans="1:22" x14ac:dyDescent="0.3">
      <c r="C285" s="154" t="str">
        <f>Arkusz3!B2</f>
        <v>BIAŁORUŚ</v>
      </c>
      <c r="D285" s="155"/>
      <c r="E285" s="155"/>
      <c r="F285" s="155"/>
      <c r="G285" s="145">
        <f>Arkusz3!F2</f>
        <v>2091</v>
      </c>
      <c r="H285" s="145"/>
      <c r="I285" s="145">
        <f>Arkusz3!F8</f>
        <v>2769</v>
      </c>
      <c r="J285" s="145"/>
      <c r="K285" s="145">
        <f>SUM(Arkusz3!F14,-G285)</f>
        <v>32</v>
      </c>
      <c r="L285" s="145"/>
      <c r="M285" s="145">
        <f>SUM(Arkusz3!F20,-I285)</f>
        <v>110</v>
      </c>
      <c r="N285" s="145"/>
      <c r="O285" s="145">
        <f>Arkusz3!F26</f>
        <v>14</v>
      </c>
      <c r="P285" s="145"/>
      <c r="Q285" s="145">
        <f>Arkusz3!F32</f>
        <v>17</v>
      </c>
      <c r="R285" s="145"/>
      <c r="S285" s="145">
        <f>SUM(Arkusz3!F14,O285)</f>
        <v>2137</v>
      </c>
      <c r="T285" s="145"/>
      <c r="U285" s="145">
        <f>SUM(Arkusz3!F20,Q285)</f>
        <v>2896</v>
      </c>
      <c r="V285" s="175"/>
    </row>
    <row r="286" spans="1:22" x14ac:dyDescent="0.3">
      <c r="C286" s="248" t="str">
        <f>Arkusz3!B3</f>
        <v>ROSJA</v>
      </c>
      <c r="D286" s="249"/>
      <c r="E286" s="249"/>
      <c r="F286" s="249"/>
      <c r="G286" s="147">
        <f>Arkusz3!F3</f>
        <v>548</v>
      </c>
      <c r="H286" s="147"/>
      <c r="I286" s="147">
        <f>Arkusz3!F9</f>
        <v>1144</v>
      </c>
      <c r="J286" s="147"/>
      <c r="K286" s="147">
        <f>SUM(Arkusz3!F15,-G286)</f>
        <v>361</v>
      </c>
      <c r="L286" s="147"/>
      <c r="M286" s="147">
        <f>SUM(Arkusz3!F21,-I286)</f>
        <v>789</v>
      </c>
      <c r="N286" s="147"/>
      <c r="O286" s="147">
        <f>Arkusz3!F27</f>
        <v>17</v>
      </c>
      <c r="P286" s="147"/>
      <c r="Q286" s="147">
        <f>Arkusz3!F33</f>
        <v>35</v>
      </c>
      <c r="R286" s="147"/>
      <c r="S286" s="147">
        <f>SUM(Arkusz3!F15,O286)</f>
        <v>926</v>
      </c>
      <c r="T286" s="147"/>
      <c r="U286" s="147">
        <f>SUM(Arkusz3!F21,Q286)</f>
        <v>1968</v>
      </c>
      <c r="V286" s="174"/>
    </row>
    <row r="287" spans="1:22" x14ac:dyDescent="0.3">
      <c r="C287" s="154" t="str">
        <f>Arkusz3!B4</f>
        <v>UKRAINA</v>
      </c>
      <c r="D287" s="155"/>
      <c r="E287" s="155"/>
      <c r="F287" s="155"/>
      <c r="G287" s="145">
        <f>Arkusz3!F4</f>
        <v>1005</v>
      </c>
      <c r="H287" s="145"/>
      <c r="I287" s="145">
        <f>Arkusz3!F10</f>
        <v>1469</v>
      </c>
      <c r="J287" s="145"/>
      <c r="K287" s="145">
        <f>SUM(Arkusz3!F16,-G287)</f>
        <v>127</v>
      </c>
      <c r="L287" s="145"/>
      <c r="M287" s="145">
        <f>SUM(Arkusz3!F22,-I287)</f>
        <v>216</v>
      </c>
      <c r="N287" s="145"/>
      <c r="O287" s="145">
        <f>Arkusz3!F28</f>
        <v>7</v>
      </c>
      <c r="P287" s="145"/>
      <c r="Q287" s="145">
        <f>Arkusz3!F34</f>
        <v>8</v>
      </c>
      <c r="R287" s="145"/>
      <c r="S287" s="145">
        <f>SUM(Arkusz3!F16,O287)</f>
        <v>1139</v>
      </c>
      <c r="T287" s="145"/>
      <c r="U287" s="145">
        <f>SUM(Arkusz3!F22,Q287)</f>
        <v>1693</v>
      </c>
      <c r="V287" s="175"/>
    </row>
    <row r="288" spans="1:22" x14ac:dyDescent="0.3">
      <c r="C288" s="248" t="str">
        <f>Arkusz3!B5</f>
        <v>IRAK</v>
      </c>
      <c r="D288" s="249"/>
      <c r="E288" s="249"/>
      <c r="F288" s="249"/>
      <c r="G288" s="147">
        <f>Arkusz3!F5</f>
        <v>246</v>
      </c>
      <c r="H288" s="147"/>
      <c r="I288" s="147">
        <f>Arkusz3!F11</f>
        <v>380</v>
      </c>
      <c r="J288" s="147"/>
      <c r="K288" s="147">
        <f>SUM(Arkusz3!F17,-G288)</f>
        <v>80</v>
      </c>
      <c r="L288" s="147"/>
      <c r="M288" s="147">
        <f>SUM(Arkusz3!F23,-I288)</f>
        <v>160</v>
      </c>
      <c r="N288" s="147"/>
      <c r="O288" s="147">
        <f>Arkusz3!F29</f>
        <v>33</v>
      </c>
      <c r="P288" s="147"/>
      <c r="Q288" s="147">
        <f>Arkusz3!F35</f>
        <v>83</v>
      </c>
      <c r="R288" s="147"/>
      <c r="S288" s="147">
        <f>SUM(Arkusz3!F17,O288)</f>
        <v>359</v>
      </c>
      <c r="T288" s="147"/>
      <c r="U288" s="147">
        <f>SUM(Arkusz3!F23,Q288)</f>
        <v>623</v>
      </c>
      <c r="V288" s="174"/>
    </row>
    <row r="289" spans="1:26" x14ac:dyDescent="0.3">
      <c r="C289" s="154" t="str">
        <f>Arkusz3!B6</f>
        <v>AFGANISTAN</v>
      </c>
      <c r="D289" s="155"/>
      <c r="E289" s="155"/>
      <c r="F289" s="155"/>
      <c r="G289" s="145">
        <f>Arkusz3!F6</f>
        <v>169</v>
      </c>
      <c r="H289" s="145"/>
      <c r="I289" s="145">
        <f>Arkusz3!F12</f>
        <v>232</v>
      </c>
      <c r="J289" s="145"/>
      <c r="K289" s="145">
        <f>SUM(Arkusz3!F18,-G289)</f>
        <v>20</v>
      </c>
      <c r="L289" s="145"/>
      <c r="M289" s="145">
        <f>SUM(Arkusz3!F24,-I289)</f>
        <v>43</v>
      </c>
      <c r="N289" s="145"/>
      <c r="O289" s="145">
        <f>Arkusz3!F30</f>
        <v>37</v>
      </c>
      <c r="P289" s="145"/>
      <c r="Q289" s="145">
        <f>Arkusz3!F36</f>
        <v>68</v>
      </c>
      <c r="R289" s="145"/>
      <c r="S289" s="145">
        <f>SUM(Arkusz3!F18,O289)</f>
        <v>226</v>
      </c>
      <c r="T289" s="145"/>
      <c r="U289" s="145">
        <f>SUM(Arkusz3!F24,Q289)</f>
        <v>343</v>
      </c>
      <c r="V289" s="175"/>
    </row>
    <row r="290" spans="1:26" ht="15" thickBot="1" x14ac:dyDescent="0.35">
      <c r="C290" s="250" t="str">
        <f>Arkusz3!B7</f>
        <v>Pozostałe</v>
      </c>
      <c r="D290" s="251"/>
      <c r="E290" s="251"/>
      <c r="F290" s="251"/>
      <c r="G290" s="148">
        <f>Arkusz3!F7</f>
        <v>1033</v>
      </c>
      <c r="H290" s="148"/>
      <c r="I290" s="148">
        <f>Arkusz3!F13</f>
        <v>1232</v>
      </c>
      <c r="J290" s="148"/>
      <c r="K290" s="148">
        <f>SUM(Arkusz3!F19,-G290)</f>
        <v>185</v>
      </c>
      <c r="L290" s="148"/>
      <c r="M290" s="148">
        <f>SUM(Arkusz3!F25,-I290)</f>
        <v>304</v>
      </c>
      <c r="N290" s="148"/>
      <c r="O290" s="148">
        <f>Arkusz3!F31</f>
        <v>50</v>
      </c>
      <c r="P290" s="148"/>
      <c r="Q290" s="148">
        <f>Arkusz3!F37</f>
        <v>50</v>
      </c>
      <c r="R290" s="148"/>
      <c r="S290" s="148">
        <f>SUM(Arkusz3!F19,O290)</f>
        <v>1268</v>
      </c>
      <c r="T290" s="148"/>
      <c r="U290" s="148">
        <f>SUM(Arkusz3!F25,Q290)</f>
        <v>1586</v>
      </c>
      <c r="V290" s="178"/>
    </row>
    <row r="291" spans="1:26" x14ac:dyDescent="0.3">
      <c r="C291" s="252" t="s">
        <v>1</v>
      </c>
      <c r="D291" s="253"/>
      <c r="E291" s="253"/>
      <c r="F291" s="253"/>
      <c r="G291" s="146">
        <f>SUM(G285:G290)</f>
        <v>5092</v>
      </c>
      <c r="H291" s="146"/>
      <c r="I291" s="146">
        <f>SUM(I285:I290)</f>
        <v>7226</v>
      </c>
      <c r="J291" s="146"/>
      <c r="K291" s="146">
        <f>SUM(K285:K290)</f>
        <v>805</v>
      </c>
      <c r="L291" s="146"/>
      <c r="M291" s="146">
        <f>SUM(M285:M290)</f>
        <v>1622</v>
      </c>
      <c r="N291" s="146"/>
      <c r="O291" s="146">
        <f>SUM(O285:O290)</f>
        <v>158</v>
      </c>
      <c r="P291" s="146"/>
      <c r="Q291" s="146">
        <f>SUM(Q285:Q290)</f>
        <v>261</v>
      </c>
      <c r="R291" s="146"/>
      <c r="S291" s="146">
        <f>SUM(S285:S290)</f>
        <v>6055</v>
      </c>
      <c r="T291" s="146"/>
      <c r="U291" s="146">
        <f>SUM(U285:U290)</f>
        <v>9109</v>
      </c>
      <c r="V291" s="283"/>
    </row>
    <row r="292" spans="1:26" x14ac:dyDescent="0.3">
      <c r="A292" s="4"/>
      <c r="B292" s="12"/>
      <c r="C292" s="13"/>
      <c r="D292" s="13"/>
      <c r="E292" s="13"/>
      <c r="F292" s="13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2"/>
    </row>
    <row r="293" spans="1:26" ht="14.4" customHeight="1" x14ac:dyDescent="0.3">
      <c r="A293" s="254" t="s">
        <v>136</v>
      </c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254"/>
      <c r="N293" s="254"/>
      <c r="O293" s="254"/>
      <c r="P293" s="254"/>
      <c r="Q293" s="254"/>
      <c r="R293" s="254"/>
      <c r="S293" s="254"/>
      <c r="T293" s="254"/>
      <c r="U293" s="254"/>
      <c r="V293" s="254"/>
      <c r="W293" s="254"/>
      <c r="X293" s="254"/>
      <c r="Y293" s="254"/>
      <c r="Z293" s="254"/>
    </row>
    <row r="294" spans="1:26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6"/>
      <c r="Z294" s="15"/>
    </row>
    <row r="298" spans="1:26" x14ac:dyDescent="0.3">
      <c r="M298" s="11"/>
      <c r="N298" s="11"/>
      <c r="O298" s="11"/>
      <c r="P298" s="11"/>
      <c r="Q298" s="11"/>
      <c r="R298" s="11"/>
      <c r="S298" s="11"/>
    </row>
    <row r="299" spans="1:26" x14ac:dyDescent="0.3">
      <c r="M299" s="11"/>
      <c r="N299" s="11"/>
      <c r="O299" s="11"/>
      <c r="P299" s="11"/>
      <c r="Q299" s="11"/>
      <c r="R299" s="11"/>
      <c r="S299" s="11"/>
    </row>
    <row r="300" spans="1:26" x14ac:dyDescent="0.3">
      <c r="M300" s="11"/>
      <c r="N300" s="11"/>
      <c r="O300" s="11"/>
      <c r="P300" s="11"/>
      <c r="Q300" s="11"/>
      <c r="R300" s="11"/>
      <c r="S300" s="11"/>
    </row>
    <row r="301" spans="1:26" x14ac:dyDescent="0.3">
      <c r="M301" s="11"/>
      <c r="N301" s="11"/>
      <c r="O301" s="11"/>
      <c r="P301" s="11"/>
      <c r="Q301" s="11"/>
      <c r="R301" s="11"/>
      <c r="S301" s="11"/>
    </row>
    <row r="302" spans="1:26" x14ac:dyDescent="0.3">
      <c r="M302" s="11"/>
      <c r="N302" s="11"/>
      <c r="O302" s="11"/>
      <c r="P302" s="11"/>
      <c r="Q302" s="11"/>
      <c r="R302" s="11"/>
      <c r="S302" s="11"/>
    </row>
    <row r="303" spans="1:26" x14ac:dyDescent="0.3">
      <c r="M303" s="11"/>
      <c r="N303" s="11"/>
      <c r="O303" s="11"/>
      <c r="P303" s="11"/>
      <c r="Q303" s="11"/>
      <c r="R303" s="11"/>
      <c r="S303" s="11"/>
    </row>
    <row r="304" spans="1:26" x14ac:dyDescent="0.3">
      <c r="M304" s="11"/>
      <c r="N304" s="11"/>
      <c r="O304" s="11"/>
      <c r="P304" s="11"/>
      <c r="Q304" s="11"/>
      <c r="R304" s="11"/>
      <c r="S304" s="11"/>
    </row>
    <row r="305" spans="1:26" x14ac:dyDescent="0.3">
      <c r="M305" s="11"/>
      <c r="N305" s="11"/>
      <c r="O305" s="11"/>
      <c r="P305" s="11"/>
      <c r="Q305" s="11"/>
      <c r="R305" s="11"/>
      <c r="S305" s="11"/>
    </row>
    <row r="306" spans="1:26" x14ac:dyDescent="0.3">
      <c r="D306" s="199"/>
      <c r="E306" s="199"/>
    </row>
    <row r="311" spans="1:26" x14ac:dyDescent="0.3">
      <c r="V311" s="17"/>
      <c r="W311" s="17"/>
      <c r="X311" s="17"/>
      <c r="Y311" s="18"/>
      <c r="Z311" s="17"/>
    </row>
    <row r="312" spans="1:26" x14ac:dyDescent="0.3">
      <c r="V312" s="17"/>
      <c r="W312" s="17"/>
      <c r="X312" s="17"/>
      <c r="Y312" s="18"/>
      <c r="Z312" s="17"/>
    </row>
    <row r="313" spans="1:26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7"/>
      <c r="W313" s="17"/>
      <c r="X313" s="17"/>
      <c r="Y313" s="18"/>
      <c r="Z313" s="17"/>
    </row>
    <row r="314" spans="1:26" x14ac:dyDescent="0.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7"/>
      <c r="W314" s="17"/>
      <c r="X314" s="17"/>
      <c r="Y314" s="18"/>
      <c r="Z314" s="17"/>
    </row>
    <row r="315" spans="1:26" x14ac:dyDescent="0.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7"/>
      <c r="W315" s="17"/>
      <c r="X315" s="17"/>
      <c r="Y315" s="18"/>
      <c r="Z315" s="17"/>
    </row>
    <row r="316" spans="1:26" x14ac:dyDescent="0.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7"/>
      <c r="W316" s="17"/>
      <c r="X316" s="17"/>
      <c r="Y316" s="18"/>
      <c r="Z316" s="17"/>
    </row>
    <row r="317" spans="1:26" x14ac:dyDescent="0.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7"/>
      <c r="W317" s="17"/>
      <c r="X317" s="17"/>
      <c r="Y317" s="18"/>
      <c r="Z317" s="17"/>
    </row>
    <row r="318" spans="1:26" x14ac:dyDescent="0.3">
      <c r="A318" s="208"/>
      <c r="B318" s="208"/>
      <c r="C318" s="208"/>
      <c r="D318" s="208"/>
      <c r="E318" s="208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</row>
    <row r="319" spans="1:26" x14ac:dyDescent="0.3">
      <c r="A319" s="208"/>
      <c r="B319" s="208"/>
      <c r="C319" s="208"/>
      <c r="D319" s="208"/>
      <c r="E319" s="208"/>
      <c r="F319" s="208"/>
      <c r="G319" s="208"/>
      <c r="H319" s="208"/>
      <c r="I319" s="208"/>
      <c r="J319" s="208"/>
      <c r="K319" s="208"/>
      <c r="L319" s="208"/>
      <c r="M319" s="208"/>
      <c r="N319" s="208"/>
      <c r="O319" s="208"/>
      <c r="P319" s="208"/>
      <c r="Q319" s="208"/>
      <c r="R319" s="208"/>
      <c r="S319" s="208"/>
      <c r="T319" s="208"/>
      <c r="U319" s="208"/>
      <c r="V319" s="208"/>
      <c r="W319" s="208"/>
      <c r="X319" s="208"/>
      <c r="Y319" s="208"/>
    </row>
    <row r="320" spans="1:26" x14ac:dyDescent="0.3">
      <c r="A320" s="208"/>
      <c r="B320" s="208"/>
      <c r="C320" s="208"/>
      <c r="D320" s="208"/>
      <c r="E320" s="208"/>
      <c r="F320" s="208"/>
      <c r="G320" s="208"/>
      <c r="H320" s="208"/>
      <c r="I320" s="208"/>
      <c r="J320" s="208"/>
      <c r="K320" s="208"/>
      <c r="L320" s="208"/>
      <c r="M320" s="208"/>
      <c r="N320" s="208"/>
      <c r="O320" s="208"/>
      <c r="P320" s="208"/>
      <c r="Q320" s="208"/>
      <c r="R320" s="208"/>
      <c r="S320" s="208"/>
      <c r="T320" s="208"/>
      <c r="U320" s="208"/>
      <c r="V320" s="208"/>
      <c r="W320" s="208"/>
      <c r="X320" s="208"/>
      <c r="Y320" s="208"/>
    </row>
    <row r="321" spans="1:25" x14ac:dyDescent="0.3">
      <c r="A321" s="208"/>
      <c r="B321" s="208"/>
      <c r="C321" s="208"/>
      <c r="D321" s="208"/>
      <c r="E321" s="208"/>
      <c r="F321" s="208"/>
      <c r="G321" s="208"/>
      <c r="H321" s="208"/>
      <c r="I321" s="208"/>
      <c r="J321" s="208"/>
      <c r="K321" s="208"/>
      <c r="L321" s="208"/>
      <c r="M321" s="208"/>
      <c r="N321" s="208"/>
      <c r="O321" s="208"/>
      <c r="P321" s="208"/>
      <c r="Q321" s="208"/>
      <c r="R321" s="208"/>
      <c r="S321" s="208"/>
      <c r="T321" s="208"/>
      <c r="U321" s="208"/>
      <c r="V321" s="208"/>
      <c r="W321" s="208"/>
      <c r="X321" s="208"/>
      <c r="Y321" s="208"/>
    </row>
    <row r="322" spans="1:25" x14ac:dyDescent="0.3">
      <c r="A322" s="208"/>
      <c r="B322" s="208"/>
      <c r="C322" s="208"/>
      <c r="D322" s="208"/>
      <c r="E322" s="208"/>
      <c r="F322" s="208"/>
      <c r="G322" s="208"/>
      <c r="H322" s="208"/>
      <c r="I322" s="208"/>
      <c r="J322" s="208"/>
      <c r="K322" s="208"/>
      <c r="L322" s="208"/>
      <c r="M322" s="208"/>
      <c r="N322" s="208"/>
      <c r="O322" s="208"/>
      <c r="P322" s="208"/>
      <c r="Q322" s="208"/>
      <c r="R322" s="208"/>
      <c r="S322" s="208"/>
      <c r="T322" s="208"/>
      <c r="U322" s="208"/>
      <c r="V322" s="208"/>
      <c r="W322" s="208"/>
      <c r="X322" s="208"/>
      <c r="Y322" s="208"/>
    </row>
    <row r="323" spans="1:25" x14ac:dyDescent="0.3">
      <c r="A323" s="208"/>
      <c r="B323" s="208"/>
      <c r="C323" s="208"/>
      <c r="D323" s="208"/>
      <c r="E323" s="208"/>
      <c r="F323" s="208"/>
      <c r="G323" s="208"/>
      <c r="H323" s="208"/>
      <c r="I323" s="208"/>
      <c r="J323" s="208"/>
      <c r="K323" s="208"/>
      <c r="L323" s="208"/>
      <c r="M323" s="208"/>
      <c r="N323" s="208"/>
      <c r="O323" s="208"/>
      <c r="P323" s="208"/>
      <c r="Q323" s="208"/>
      <c r="R323" s="208"/>
      <c r="S323" s="208"/>
      <c r="T323" s="208"/>
      <c r="U323" s="208"/>
      <c r="V323" s="208"/>
      <c r="W323" s="208"/>
      <c r="X323" s="208"/>
      <c r="Y323" s="208"/>
    </row>
    <row r="324" spans="1:25" x14ac:dyDescent="0.3">
      <c r="A324" s="208"/>
      <c r="B324" s="208"/>
      <c r="C324" s="208"/>
      <c r="D324" s="208"/>
      <c r="E324" s="208"/>
      <c r="F324" s="208"/>
      <c r="G324" s="208"/>
      <c r="H324" s="208"/>
      <c r="I324" s="208"/>
      <c r="J324" s="208"/>
      <c r="K324" s="208"/>
      <c r="L324" s="208"/>
      <c r="M324" s="208"/>
      <c r="N324" s="208"/>
      <c r="O324" s="208"/>
      <c r="P324" s="208"/>
      <c r="Q324" s="208"/>
      <c r="R324" s="208"/>
      <c r="S324" s="208"/>
      <c r="T324" s="208"/>
      <c r="U324" s="208"/>
      <c r="V324" s="208"/>
      <c r="W324" s="208"/>
      <c r="X324" s="208"/>
      <c r="Y324" s="208"/>
    </row>
    <row r="325" spans="1:25" x14ac:dyDescent="0.3">
      <c r="A325" s="208"/>
      <c r="B325" s="208"/>
      <c r="C325" s="208"/>
      <c r="D325" s="208"/>
      <c r="E325" s="208"/>
      <c r="F325" s="208"/>
      <c r="G325" s="208"/>
      <c r="H325" s="208"/>
      <c r="I325" s="208"/>
      <c r="J325" s="208"/>
      <c r="K325" s="208"/>
      <c r="L325" s="208"/>
      <c r="M325" s="208"/>
      <c r="N325" s="208"/>
      <c r="O325" s="208"/>
      <c r="P325" s="208"/>
      <c r="Q325" s="208"/>
      <c r="R325" s="208"/>
      <c r="S325" s="208"/>
      <c r="T325" s="208"/>
      <c r="U325" s="208"/>
      <c r="V325" s="208"/>
      <c r="W325" s="208"/>
      <c r="X325" s="208"/>
      <c r="Y325" s="208"/>
    </row>
    <row r="326" spans="1:25" x14ac:dyDescent="0.3">
      <c r="A326" s="208"/>
      <c r="B326" s="208"/>
      <c r="C326" s="208"/>
      <c r="D326" s="208"/>
      <c r="E326" s="208"/>
      <c r="F326" s="208"/>
      <c r="G326" s="208"/>
      <c r="H326" s="208"/>
      <c r="I326" s="208"/>
      <c r="J326" s="208"/>
      <c r="K326" s="208"/>
      <c r="L326" s="208"/>
      <c r="M326" s="208"/>
      <c r="N326" s="208"/>
      <c r="O326" s="208"/>
      <c r="P326" s="208"/>
      <c r="Q326" s="208"/>
      <c r="R326" s="208"/>
      <c r="S326" s="208"/>
      <c r="T326" s="208"/>
      <c r="U326" s="208"/>
      <c r="V326" s="208"/>
      <c r="W326" s="208"/>
      <c r="X326" s="208"/>
      <c r="Y326" s="208"/>
    </row>
    <row r="331" spans="1:25" x14ac:dyDescent="0.3">
      <c r="A331" s="65" t="s">
        <v>144</v>
      </c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</row>
    <row r="332" spans="1:25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</row>
    <row r="334" spans="1:25" ht="15" thickBot="1" x14ac:dyDescent="0.35"/>
    <row r="335" spans="1:25" x14ac:dyDescent="0.3">
      <c r="A335" s="179" t="str">
        <f>CONCATENATE(Arkusz18!C2," - ",Arkusz18!B2," r.")</f>
        <v>01.01.2022 - 30.11.2022 r.</v>
      </c>
      <c r="B335" s="180"/>
      <c r="C335" s="180"/>
      <c r="D335" s="180"/>
      <c r="E335" s="180"/>
      <c r="F335" s="180"/>
      <c r="G335" s="180"/>
      <c r="H335" s="180"/>
      <c r="I335" s="181"/>
      <c r="M335" s="179" t="str">
        <f>CONCATENATE(Arkusz18!C2," - ",Arkusz18!B2," r.")</f>
        <v>01.01.2022 - 30.11.2022 r.</v>
      </c>
      <c r="N335" s="180"/>
      <c r="O335" s="180"/>
      <c r="P335" s="180"/>
      <c r="Q335" s="180"/>
      <c r="R335" s="180"/>
      <c r="S335" s="180"/>
      <c r="T335" s="180"/>
      <c r="U335" s="181"/>
    </row>
    <row r="336" spans="1:25" ht="52.5" customHeight="1" x14ac:dyDescent="0.3">
      <c r="A336" s="209" t="s">
        <v>56</v>
      </c>
      <c r="B336" s="210"/>
      <c r="C336" s="211"/>
      <c r="D336" s="182" t="s">
        <v>57</v>
      </c>
      <c r="E336" s="186"/>
      <c r="F336" s="182" t="s">
        <v>58</v>
      </c>
      <c r="G336" s="186"/>
      <c r="H336" s="182" t="s">
        <v>54</v>
      </c>
      <c r="I336" s="183"/>
      <c r="M336" s="209" t="s">
        <v>56</v>
      </c>
      <c r="N336" s="210"/>
      <c r="O336" s="211"/>
      <c r="P336" s="182" t="s">
        <v>59</v>
      </c>
      <c r="Q336" s="186"/>
      <c r="R336" s="182" t="s">
        <v>58</v>
      </c>
      <c r="S336" s="186"/>
      <c r="T336" s="182" t="s">
        <v>54</v>
      </c>
      <c r="U336" s="183"/>
    </row>
    <row r="337" spans="1:26" x14ac:dyDescent="0.3">
      <c r="A337" s="212"/>
      <c r="B337" s="213"/>
      <c r="C337" s="214"/>
      <c r="D337" s="184"/>
      <c r="E337" s="187"/>
      <c r="F337" s="184"/>
      <c r="G337" s="187"/>
      <c r="H337" s="184"/>
      <c r="I337" s="185"/>
      <c r="M337" s="212"/>
      <c r="N337" s="213"/>
      <c r="O337" s="214"/>
      <c r="P337" s="184"/>
      <c r="Q337" s="187"/>
      <c r="R337" s="184"/>
      <c r="S337" s="187"/>
      <c r="T337" s="184"/>
      <c r="U337" s="185"/>
    </row>
    <row r="338" spans="1:26" x14ac:dyDescent="0.3">
      <c r="A338" s="233" t="str">
        <f>Arkusz4!B2</f>
        <v>NIEMCY</v>
      </c>
      <c r="B338" s="234"/>
      <c r="C338" s="234"/>
      <c r="D338" s="188">
        <f>Arkusz4!C2</f>
        <v>4195</v>
      </c>
      <c r="E338" s="188"/>
      <c r="F338" s="188">
        <f>Arkusz4!D2</f>
        <v>2621</v>
      </c>
      <c r="G338" s="188"/>
      <c r="H338" s="188">
        <f>Arkusz4!E2</f>
        <v>223</v>
      </c>
      <c r="I338" s="188"/>
      <c r="M338" s="233" t="str">
        <f>Arkusz5!B2</f>
        <v>NIEMCY</v>
      </c>
      <c r="N338" s="234"/>
      <c r="O338" s="234"/>
      <c r="P338" s="188">
        <f>Arkusz5!C2</f>
        <v>71</v>
      </c>
      <c r="Q338" s="188"/>
      <c r="R338" s="188">
        <f>Arkusz5!D2</f>
        <v>59</v>
      </c>
      <c r="S338" s="188"/>
      <c r="T338" s="188">
        <f>Arkusz5!E2</f>
        <v>26</v>
      </c>
      <c r="U338" s="247"/>
    </row>
    <row r="339" spans="1:26" x14ac:dyDescent="0.3">
      <c r="A339" s="235" t="str">
        <f>Arkusz4!B3</f>
        <v>FRANCJA</v>
      </c>
      <c r="B339" s="236"/>
      <c r="C339" s="236"/>
      <c r="D339" s="219">
        <f>Arkusz4!C3</f>
        <v>616</v>
      </c>
      <c r="E339" s="219"/>
      <c r="F339" s="219">
        <f>Arkusz4!D3</f>
        <v>489</v>
      </c>
      <c r="G339" s="219"/>
      <c r="H339" s="219">
        <f>Arkusz4!E3</f>
        <v>20</v>
      </c>
      <c r="I339" s="219"/>
      <c r="M339" s="235" t="str">
        <f>Arkusz5!B3</f>
        <v>RUMUNIA</v>
      </c>
      <c r="N339" s="236"/>
      <c r="O339" s="236"/>
      <c r="P339" s="219">
        <f>Arkusz5!C3</f>
        <v>39</v>
      </c>
      <c r="Q339" s="219"/>
      <c r="R339" s="219">
        <f>Arkusz5!D3</f>
        <v>39</v>
      </c>
      <c r="S339" s="219"/>
      <c r="T339" s="219">
        <f>Arkusz5!E3</f>
        <v>17</v>
      </c>
      <c r="U339" s="246"/>
    </row>
    <row r="340" spans="1:26" x14ac:dyDescent="0.3">
      <c r="A340" s="233" t="str">
        <f>Arkusz4!B4</f>
        <v>NIDERLANDY</v>
      </c>
      <c r="B340" s="234"/>
      <c r="C340" s="234"/>
      <c r="D340" s="188">
        <f>Arkusz4!C4</f>
        <v>257</v>
      </c>
      <c r="E340" s="188"/>
      <c r="F340" s="188">
        <f>Arkusz4!D4</f>
        <v>248</v>
      </c>
      <c r="G340" s="188"/>
      <c r="H340" s="188">
        <f>Arkusz4!E4</f>
        <v>7</v>
      </c>
      <c r="I340" s="188"/>
      <c r="M340" s="233" t="str">
        <f>Arkusz5!B4</f>
        <v>BUŁGARIA</v>
      </c>
      <c r="N340" s="234"/>
      <c r="O340" s="234"/>
      <c r="P340" s="188">
        <f>Arkusz5!C4</f>
        <v>30</v>
      </c>
      <c r="Q340" s="188"/>
      <c r="R340" s="188">
        <f>Arkusz5!D4</f>
        <v>22</v>
      </c>
      <c r="S340" s="188"/>
      <c r="T340" s="188">
        <f>Arkusz5!E4</f>
        <v>8</v>
      </c>
      <c r="U340" s="247"/>
    </row>
    <row r="341" spans="1:26" x14ac:dyDescent="0.3">
      <c r="A341" s="235" t="str">
        <f>Arkusz4!B5</f>
        <v>BELGIA</v>
      </c>
      <c r="B341" s="236"/>
      <c r="C341" s="236"/>
      <c r="D341" s="219">
        <f>Arkusz4!C5</f>
        <v>250</v>
      </c>
      <c r="E341" s="219"/>
      <c r="F341" s="219">
        <f>Arkusz4!D5</f>
        <v>208</v>
      </c>
      <c r="G341" s="219"/>
      <c r="H341" s="219">
        <f>Arkusz4!E5</f>
        <v>4</v>
      </c>
      <c r="I341" s="219"/>
      <c r="M341" s="235" t="str">
        <f>Arkusz5!B5</f>
        <v>FRANCJA</v>
      </c>
      <c r="N341" s="236"/>
      <c r="O341" s="236"/>
      <c r="P341" s="219">
        <f>Arkusz5!C5</f>
        <v>27</v>
      </c>
      <c r="Q341" s="219"/>
      <c r="R341" s="219">
        <f>Arkusz5!D5</f>
        <v>23</v>
      </c>
      <c r="S341" s="219"/>
      <c r="T341" s="219">
        <f>Arkusz5!E5</f>
        <v>9</v>
      </c>
      <c r="U341" s="246"/>
    </row>
    <row r="342" spans="1:26" x14ac:dyDescent="0.3">
      <c r="A342" s="233" t="str">
        <f>Arkusz4!B6</f>
        <v>NORWEGIA</v>
      </c>
      <c r="B342" s="234"/>
      <c r="C342" s="234"/>
      <c r="D342" s="188">
        <f>Arkusz4!C6</f>
        <v>126</v>
      </c>
      <c r="E342" s="188"/>
      <c r="F342" s="188">
        <f>Arkusz4!D6</f>
        <v>115</v>
      </c>
      <c r="G342" s="188"/>
      <c r="H342" s="188">
        <f>Arkusz4!E6</f>
        <v>23</v>
      </c>
      <c r="I342" s="188"/>
      <c r="M342" s="233" t="str">
        <f>Arkusz5!B6</f>
        <v>LITWA</v>
      </c>
      <c r="N342" s="234"/>
      <c r="O342" s="234"/>
      <c r="P342" s="188">
        <f>Arkusz5!C6</f>
        <v>16</v>
      </c>
      <c r="Q342" s="188"/>
      <c r="R342" s="188">
        <f>Arkusz5!D6</f>
        <v>14</v>
      </c>
      <c r="S342" s="188"/>
      <c r="T342" s="188">
        <f>Arkusz5!E6</f>
        <v>8</v>
      </c>
      <c r="U342" s="247"/>
    </row>
    <row r="343" spans="1:26" ht="15" thickBot="1" x14ac:dyDescent="0.35">
      <c r="A343" s="237" t="str">
        <f>Arkusz4!B7</f>
        <v>Pozostałe</v>
      </c>
      <c r="B343" s="238"/>
      <c r="C343" s="238"/>
      <c r="D343" s="220">
        <f>Arkusz4!C7</f>
        <v>522</v>
      </c>
      <c r="E343" s="220"/>
      <c r="F343" s="220">
        <f>Arkusz4!D7</f>
        <v>428</v>
      </c>
      <c r="G343" s="220"/>
      <c r="H343" s="220">
        <f>Arkusz4!E7</f>
        <v>82</v>
      </c>
      <c r="I343" s="220"/>
      <c r="M343" s="237" t="str">
        <f>Arkusz5!B7</f>
        <v>Pozostałe</v>
      </c>
      <c r="N343" s="238"/>
      <c r="O343" s="238"/>
      <c r="P343" s="220">
        <f>Arkusz5!C7</f>
        <v>67</v>
      </c>
      <c r="Q343" s="220"/>
      <c r="R343" s="220">
        <f>Arkusz5!D7</f>
        <v>39</v>
      </c>
      <c r="S343" s="220"/>
      <c r="T343" s="220">
        <f>Arkusz5!E7</f>
        <v>15</v>
      </c>
      <c r="U343" s="284"/>
    </row>
    <row r="344" spans="1:26" ht="15" thickBot="1" x14ac:dyDescent="0.35">
      <c r="A344" s="217" t="s">
        <v>69</v>
      </c>
      <c r="B344" s="218"/>
      <c r="C344" s="218"/>
      <c r="D344" s="215">
        <f>SUM(D338:E343)</f>
        <v>5966</v>
      </c>
      <c r="E344" s="215"/>
      <c r="F344" s="215">
        <f>SUM(F338:G343)</f>
        <v>4109</v>
      </c>
      <c r="G344" s="215"/>
      <c r="H344" s="215">
        <f>SUM(H338:I343)</f>
        <v>359</v>
      </c>
      <c r="I344" s="216"/>
      <c r="M344" s="217" t="s">
        <v>69</v>
      </c>
      <c r="N344" s="218"/>
      <c r="O344" s="218"/>
      <c r="P344" s="215">
        <f>SUM(P338:Q343)</f>
        <v>250</v>
      </c>
      <c r="Q344" s="215"/>
      <c r="R344" s="215">
        <f t="shared" ref="R344" si="11">SUM(R338:S343)</f>
        <v>196</v>
      </c>
      <c r="S344" s="215"/>
      <c r="T344" s="215">
        <f>SUM(T338:U343)</f>
        <v>83</v>
      </c>
      <c r="U344" s="216"/>
    </row>
    <row r="346" spans="1:26" x14ac:dyDescent="0.3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</row>
    <row r="347" spans="1:26" x14ac:dyDescent="0.3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</row>
    <row r="348" spans="1:26" x14ac:dyDescent="0.3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</row>
    <row r="349" spans="1:26" x14ac:dyDescent="0.3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</row>
    <row r="350" spans="1:26" x14ac:dyDescent="0.3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</row>
    <row r="352" spans="1:26" ht="14.4" customHeight="1" x14ac:dyDescent="0.3">
      <c r="A352" s="254" t="s">
        <v>68</v>
      </c>
      <c r="B352" s="254"/>
      <c r="C352" s="254"/>
      <c r="D352" s="254"/>
      <c r="E352" s="254"/>
      <c r="F352" s="254"/>
      <c r="G352" s="254"/>
      <c r="H352" s="254"/>
      <c r="I352" s="254"/>
      <c r="J352" s="254"/>
      <c r="K352" s="254"/>
      <c r="L352" s="254"/>
      <c r="M352" s="254"/>
      <c r="N352" s="254"/>
      <c r="O352" s="254"/>
      <c r="P352" s="254"/>
      <c r="Q352" s="254"/>
      <c r="R352" s="254"/>
      <c r="S352" s="254"/>
      <c r="T352" s="254"/>
      <c r="U352" s="254"/>
      <c r="V352" s="254"/>
      <c r="W352" s="254"/>
      <c r="X352" s="254"/>
      <c r="Y352" s="254"/>
      <c r="Z352" s="254"/>
    </row>
    <row r="353" spans="1:21" x14ac:dyDescent="0.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1:21" x14ac:dyDescent="0.3">
      <c r="A354" s="65" t="s">
        <v>145</v>
      </c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</row>
    <row r="355" spans="1:21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</row>
    <row r="356" spans="1:21" ht="15" thickBot="1" x14ac:dyDescent="0.3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</row>
    <row r="357" spans="1:21" x14ac:dyDescent="0.3">
      <c r="C357" s="138" t="s">
        <v>0</v>
      </c>
      <c r="D357" s="139"/>
      <c r="E357" s="139"/>
      <c r="F357" s="139"/>
      <c r="G357" s="191" t="str">
        <f>CONCATENATE(Arkusz18!A2," - ",Arkusz18!B2," r.")</f>
        <v>01.11.2022 - 30.11.2022 r.</v>
      </c>
      <c r="H357" s="191"/>
      <c r="I357" s="191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  <c r="T357" s="191"/>
      <c r="U357" s="192"/>
    </row>
    <row r="358" spans="1:21" ht="73.5" customHeight="1" x14ac:dyDescent="0.3">
      <c r="C358" s="140"/>
      <c r="D358" s="141"/>
      <c r="E358" s="141"/>
      <c r="F358" s="141"/>
      <c r="G358" s="242" t="s">
        <v>60</v>
      </c>
      <c r="H358" s="243"/>
      <c r="I358" s="244"/>
      <c r="J358" s="242" t="s">
        <v>61</v>
      </c>
      <c r="K358" s="243"/>
      <c r="L358" s="244"/>
      <c r="M358" s="242" t="s">
        <v>62</v>
      </c>
      <c r="N358" s="243"/>
      <c r="O358" s="244"/>
      <c r="P358" s="242" t="s">
        <v>71</v>
      </c>
      <c r="Q358" s="243"/>
      <c r="R358" s="244"/>
      <c r="S358" s="242" t="s">
        <v>63</v>
      </c>
      <c r="T358" s="243"/>
      <c r="U358" s="245"/>
    </row>
    <row r="359" spans="1:21" x14ac:dyDescent="0.3">
      <c r="C359" s="240" t="str">
        <f>Arkusz6!B2</f>
        <v>BIAŁORUŚ</v>
      </c>
      <c r="D359" s="241"/>
      <c r="E359" s="241"/>
      <c r="F359" s="241"/>
      <c r="G359" s="132">
        <f>Arkusz6!C2</f>
        <v>9</v>
      </c>
      <c r="H359" s="132"/>
      <c r="I359" s="132"/>
      <c r="J359" s="132">
        <f>Arkusz6!D2</f>
        <v>268</v>
      </c>
      <c r="K359" s="132"/>
      <c r="L359" s="132"/>
      <c r="M359" s="132">
        <f>Arkusz6!E2</f>
        <v>0</v>
      </c>
      <c r="N359" s="132"/>
      <c r="O359" s="132"/>
      <c r="P359" s="132">
        <f>Arkusz6!F2</f>
        <v>1</v>
      </c>
      <c r="Q359" s="132"/>
      <c r="R359" s="132"/>
      <c r="S359" s="132">
        <f>Arkusz6!G2</f>
        <v>4</v>
      </c>
      <c r="T359" s="132"/>
      <c r="U359" s="132"/>
    </row>
    <row r="360" spans="1:21" x14ac:dyDescent="0.3">
      <c r="C360" s="231" t="str">
        <f>Arkusz6!B3</f>
        <v>ROSJA</v>
      </c>
      <c r="D360" s="232"/>
      <c r="E360" s="232"/>
      <c r="F360" s="232"/>
      <c r="G360" s="239">
        <f>Arkusz6!C3</f>
        <v>12</v>
      </c>
      <c r="H360" s="239"/>
      <c r="I360" s="239"/>
      <c r="J360" s="239">
        <f>Arkusz6!D3</f>
        <v>10</v>
      </c>
      <c r="K360" s="239"/>
      <c r="L360" s="239"/>
      <c r="M360" s="239">
        <f>Arkusz6!E3</f>
        <v>0</v>
      </c>
      <c r="N360" s="239"/>
      <c r="O360" s="239"/>
      <c r="P360" s="239">
        <f>Arkusz6!F3</f>
        <v>33</v>
      </c>
      <c r="Q360" s="239"/>
      <c r="R360" s="239"/>
      <c r="S360" s="239">
        <f>Arkusz6!G3</f>
        <v>105</v>
      </c>
      <c r="T360" s="239"/>
      <c r="U360" s="239"/>
    </row>
    <row r="361" spans="1:21" x14ac:dyDescent="0.3">
      <c r="C361" s="240" t="str">
        <f>Arkusz6!B4</f>
        <v>UKRAINA</v>
      </c>
      <c r="D361" s="241"/>
      <c r="E361" s="241"/>
      <c r="F361" s="241"/>
      <c r="G361" s="132">
        <f>Arkusz6!C4</f>
        <v>0</v>
      </c>
      <c r="H361" s="132"/>
      <c r="I361" s="132"/>
      <c r="J361" s="132">
        <f>Arkusz6!D4</f>
        <v>59</v>
      </c>
      <c r="K361" s="132"/>
      <c r="L361" s="132"/>
      <c r="M361" s="132">
        <f>Arkusz6!E4</f>
        <v>0</v>
      </c>
      <c r="N361" s="132"/>
      <c r="O361" s="132"/>
      <c r="P361" s="132">
        <f>Arkusz6!F4</f>
        <v>4</v>
      </c>
      <c r="Q361" s="132"/>
      <c r="R361" s="132"/>
      <c r="S361" s="132">
        <f>Arkusz6!G4</f>
        <v>36</v>
      </c>
      <c r="T361" s="132"/>
      <c r="U361" s="132"/>
    </row>
    <row r="362" spans="1:21" x14ac:dyDescent="0.3">
      <c r="C362" s="231" t="str">
        <f>Arkusz6!B5</f>
        <v>TURCJA</v>
      </c>
      <c r="D362" s="232"/>
      <c r="E362" s="232"/>
      <c r="F362" s="232"/>
      <c r="G362" s="239">
        <f>Arkusz6!C5</f>
        <v>10</v>
      </c>
      <c r="H362" s="239"/>
      <c r="I362" s="239"/>
      <c r="J362" s="239">
        <f>Arkusz6!D5</f>
        <v>0</v>
      </c>
      <c r="K362" s="239"/>
      <c r="L362" s="239"/>
      <c r="M362" s="239">
        <f>Arkusz6!E5</f>
        <v>0</v>
      </c>
      <c r="N362" s="239"/>
      <c r="O362" s="239"/>
      <c r="P362" s="239">
        <f>Arkusz6!F5</f>
        <v>1</v>
      </c>
      <c r="Q362" s="239"/>
      <c r="R362" s="239"/>
      <c r="S362" s="239">
        <f>Arkusz6!G5</f>
        <v>8</v>
      </c>
      <c r="T362" s="239"/>
      <c r="U362" s="239"/>
    </row>
    <row r="363" spans="1:21" x14ac:dyDescent="0.3">
      <c r="C363" s="240" t="str">
        <f>Arkusz6!B6</f>
        <v>AFGANISTAN</v>
      </c>
      <c r="D363" s="241"/>
      <c r="E363" s="241"/>
      <c r="F363" s="241"/>
      <c r="G363" s="132">
        <f>Arkusz6!C6</f>
        <v>3</v>
      </c>
      <c r="H363" s="132"/>
      <c r="I363" s="132"/>
      <c r="J363" s="132">
        <f>Arkusz6!D6</f>
        <v>0</v>
      </c>
      <c r="K363" s="132"/>
      <c r="L363" s="132"/>
      <c r="M363" s="132">
        <f>Arkusz6!E6</f>
        <v>0</v>
      </c>
      <c r="N363" s="132"/>
      <c r="O363" s="132"/>
      <c r="P363" s="132">
        <f>Arkusz6!F6</f>
        <v>0</v>
      </c>
      <c r="Q363" s="132"/>
      <c r="R363" s="132"/>
      <c r="S363" s="132">
        <f>Arkusz6!G6</f>
        <v>13</v>
      </c>
      <c r="T363" s="132"/>
      <c r="U363" s="132"/>
    </row>
    <row r="364" spans="1:21" ht="15" thickBot="1" x14ac:dyDescent="0.35">
      <c r="C364" s="134" t="str">
        <f>Arkusz6!B7</f>
        <v>Pozostałe</v>
      </c>
      <c r="D364" s="135"/>
      <c r="E364" s="135"/>
      <c r="F364" s="135"/>
      <c r="G364" s="133">
        <f>Arkusz6!C7</f>
        <v>1</v>
      </c>
      <c r="H364" s="133"/>
      <c r="I364" s="133"/>
      <c r="J364" s="133">
        <f>Arkusz6!D7</f>
        <v>1</v>
      </c>
      <c r="K364" s="133"/>
      <c r="L364" s="133"/>
      <c r="M364" s="133">
        <f>Arkusz6!E7</f>
        <v>0</v>
      </c>
      <c r="N364" s="133"/>
      <c r="O364" s="133"/>
      <c r="P364" s="133">
        <f>Arkusz6!F7</f>
        <v>54</v>
      </c>
      <c r="Q364" s="133"/>
      <c r="R364" s="133"/>
      <c r="S364" s="133">
        <f>Arkusz6!G7</f>
        <v>41</v>
      </c>
      <c r="T364" s="133"/>
      <c r="U364" s="133"/>
    </row>
    <row r="365" spans="1:21" ht="15" thickBot="1" x14ac:dyDescent="0.35">
      <c r="C365" s="136" t="s">
        <v>1</v>
      </c>
      <c r="D365" s="137"/>
      <c r="E365" s="137"/>
      <c r="F365" s="137"/>
      <c r="G365" s="93">
        <f>SUM(G359:I364)</f>
        <v>35</v>
      </c>
      <c r="H365" s="93"/>
      <c r="I365" s="93"/>
      <c r="J365" s="93">
        <f t="shared" ref="J365" si="12">SUM(J359:L364)</f>
        <v>338</v>
      </c>
      <c r="K365" s="93"/>
      <c r="L365" s="93"/>
      <c r="M365" s="93">
        <f t="shared" ref="M365" si="13">SUM(M359:O364)</f>
        <v>0</v>
      </c>
      <c r="N365" s="93"/>
      <c r="O365" s="93"/>
      <c r="P365" s="93">
        <f t="shared" ref="P365" si="14">SUM(P359:R364)</f>
        <v>93</v>
      </c>
      <c r="Q365" s="93"/>
      <c r="R365" s="93"/>
      <c r="S365" s="93">
        <f>SUM(S359:U364)</f>
        <v>207</v>
      </c>
      <c r="T365" s="93"/>
      <c r="U365" s="94"/>
    </row>
    <row r="368" spans="1:21" ht="15" thickBot="1" x14ac:dyDescent="0.35"/>
    <row r="369" spans="1:25" x14ac:dyDescent="0.3">
      <c r="C369" s="138" t="s">
        <v>0</v>
      </c>
      <c r="D369" s="139"/>
      <c r="E369" s="139"/>
      <c r="F369" s="139"/>
      <c r="G369" s="191" t="str">
        <f>CONCATENATE(Arkusz18!C2," - ",Arkusz18!B2," r.")</f>
        <v>01.01.2022 - 30.11.2022 r.</v>
      </c>
      <c r="H369" s="191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2"/>
    </row>
    <row r="370" spans="1:25" ht="71.25" customHeight="1" x14ac:dyDescent="0.3">
      <c r="C370" s="140"/>
      <c r="D370" s="141"/>
      <c r="E370" s="141"/>
      <c r="F370" s="141"/>
      <c r="G370" s="242" t="s">
        <v>60</v>
      </c>
      <c r="H370" s="243"/>
      <c r="I370" s="244"/>
      <c r="J370" s="242" t="s">
        <v>61</v>
      </c>
      <c r="K370" s="243"/>
      <c r="L370" s="244"/>
      <c r="M370" s="242" t="s">
        <v>62</v>
      </c>
      <c r="N370" s="243"/>
      <c r="O370" s="244"/>
      <c r="P370" s="242" t="s">
        <v>71</v>
      </c>
      <c r="Q370" s="243"/>
      <c r="R370" s="244"/>
      <c r="S370" s="242" t="s">
        <v>63</v>
      </c>
      <c r="T370" s="243"/>
      <c r="U370" s="245"/>
    </row>
    <row r="371" spans="1:25" x14ac:dyDescent="0.3">
      <c r="C371" s="240" t="str">
        <f>Arkusz7!B2</f>
        <v>BIAŁORUŚ</v>
      </c>
      <c r="D371" s="241"/>
      <c r="E371" s="241"/>
      <c r="F371" s="241"/>
      <c r="G371" s="132">
        <f>Arkusz7!C2</f>
        <v>157</v>
      </c>
      <c r="H371" s="132"/>
      <c r="I371" s="132"/>
      <c r="J371" s="132">
        <f>Arkusz7!D2</f>
        <v>3219</v>
      </c>
      <c r="K371" s="132"/>
      <c r="L371" s="132"/>
      <c r="M371" s="132">
        <f>Arkusz7!E2</f>
        <v>0</v>
      </c>
      <c r="N371" s="132"/>
      <c r="O371" s="132"/>
      <c r="P371" s="132">
        <f>Arkusz7!F2</f>
        <v>27</v>
      </c>
      <c r="Q371" s="132"/>
      <c r="R371" s="132"/>
      <c r="S371" s="132">
        <f>Arkusz7!G2</f>
        <v>75</v>
      </c>
      <c r="T371" s="132"/>
      <c r="U371" s="132"/>
    </row>
    <row r="372" spans="1:25" x14ac:dyDescent="0.3">
      <c r="C372" s="231" t="str">
        <f>Arkusz7!B3</f>
        <v>IRAK</v>
      </c>
      <c r="D372" s="232"/>
      <c r="E372" s="232"/>
      <c r="F372" s="232"/>
      <c r="G372" s="239">
        <f>Arkusz7!C3</f>
        <v>1</v>
      </c>
      <c r="H372" s="239"/>
      <c r="I372" s="239"/>
      <c r="J372" s="239">
        <f>Arkusz7!D3</f>
        <v>10</v>
      </c>
      <c r="K372" s="239"/>
      <c r="L372" s="239"/>
      <c r="M372" s="239">
        <f>Arkusz7!E3</f>
        <v>0</v>
      </c>
      <c r="N372" s="239"/>
      <c r="O372" s="239"/>
      <c r="P372" s="239">
        <f>Arkusz7!F3</f>
        <v>424</v>
      </c>
      <c r="Q372" s="239"/>
      <c r="R372" s="239"/>
      <c r="S372" s="239">
        <f>Arkusz7!G3</f>
        <v>1161</v>
      </c>
      <c r="T372" s="239"/>
      <c r="U372" s="239"/>
    </row>
    <row r="373" spans="1:25" x14ac:dyDescent="0.3">
      <c r="C373" s="240" t="str">
        <f>Arkusz7!B4</f>
        <v>UKRAINA</v>
      </c>
      <c r="D373" s="241"/>
      <c r="E373" s="241"/>
      <c r="F373" s="241"/>
      <c r="G373" s="132">
        <f>Arkusz7!C4</f>
        <v>3</v>
      </c>
      <c r="H373" s="132"/>
      <c r="I373" s="132"/>
      <c r="J373" s="132">
        <f>Arkusz7!D4</f>
        <v>899</v>
      </c>
      <c r="K373" s="132"/>
      <c r="L373" s="132"/>
      <c r="M373" s="132">
        <f>Arkusz7!E4</f>
        <v>0</v>
      </c>
      <c r="N373" s="132"/>
      <c r="O373" s="132"/>
      <c r="P373" s="132">
        <f>Arkusz7!F4</f>
        <v>31</v>
      </c>
      <c r="Q373" s="132"/>
      <c r="R373" s="132"/>
      <c r="S373" s="132">
        <f>Arkusz7!G4</f>
        <v>538</v>
      </c>
      <c r="T373" s="132"/>
      <c r="U373" s="132"/>
    </row>
    <row r="374" spans="1:25" x14ac:dyDescent="0.3">
      <c r="C374" s="231" t="str">
        <f>Arkusz7!B5</f>
        <v>ROSJA</v>
      </c>
      <c r="D374" s="232"/>
      <c r="E374" s="232"/>
      <c r="F374" s="232"/>
      <c r="G374" s="239">
        <f>Arkusz7!C5</f>
        <v>36</v>
      </c>
      <c r="H374" s="239"/>
      <c r="I374" s="239"/>
      <c r="J374" s="239">
        <f>Arkusz7!D5</f>
        <v>70</v>
      </c>
      <c r="K374" s="239"/>
      <c r="L374" s="239"/>
      <c r="M374" s="239">
        <f>Arkusz7!E5</f>
        <v>0</v>
      </c>
      <c r="N374" s="239"/>
      <c r="O374" s="239"/>
      <c r="P374" s="239">
        <f>Arkusz7!F5</f>
        <v>562</v>
      </c>
      <c r="Q374" s="239"/>
      <c r="R374" s="239"/>
      <c r="S374" s="239">
        <f>Arkusz7!G5</f>
        <v>723</v>
      </c>
      <c r="T374" s="239"/>
      <c r="U374" s="239"/>
    </row>
    <row r="375" spans="1:25" x14ac:dyDescent="0.3">
      <c r="C375" s="240" t="str">
        <f>Arkusz7!B6</f>
        <v>AFGANISTAN</v>
      </c>
      <c r="D375" s="241"/>
      <c r="E375" s="241"/>
      <c r="F375" s="241"/>
      <c r="G375" s="132">
        <f>Arkusz7!C6</f>
        <v>80</v>
      </c>
      <c r="H375" s="132"/>
      <c r="I375" s="132"/>
      <c r="J375" s="132">
        <f>Arkusz7!D6</f>
        <v>2</v>
      </c>
      <c r="K375" s="132"/>
      <c r="L375" s="132"/>
      <c r="M375" s="132">
        <f>Arkusz7!E6</f>
        <v>0</v>
      </c>
      <c r="N375" s="132"/>
      <c r="O375" s="132"/>
      <c r="P375" s="132">
        <f>Arkusz7!F6</f>
        <v>2</v>
      </c>
      <c r="Q375" s="132"/>
      <c r="R375" s="132"/>
      <c r="S375" s="132">
        <f>Arkusz7!G6</f>
        <v>427</v>
      </c>
      <c r="T375" s="132"/>
      <c r="U375" s="132"/>
    </row>
    <row r="376" spans="1:25" ht="15" thickBot="1" x14ac:dyDescent="0.35">
      <c r="C376" s="134" t="str">
        <f>Arkusz7!B7</f>
        <v>Pozostałe</v>
      </c>
      <c r="D376" s="135"/>
      <c r="E376" s="135"/>
      <c r="F376" s="135"/>
      <c r="G376" s="133">
        <f>Arkusz7!C7</f>
        <v>80</v>
      </c>
      <c r="H376" s="133"/>
      <c r="I376" s="133"/>
      <c r="J376" s="133">
        <f>Arkusz7!D7</f>
        <v>73</v>
      </c>
      <c r="K376" s="133"/>
      <c r="L376" s="133"/>
      <c r="M376" s="133">
        <f>Arkusz7!E7</f>
        <v>0</v>
      </c>
      <c r="N376" s="133"/>
      <c r="O376" s="133"/>
      <c r="P376" s="133">
        <f>Arkusz7!F7</f>
        <v>412</v>
      </c>
      <c r="Q376" s="133"/>
      <c r="R376" s="133"/>
      <c r="S376" s="133">
        <f>Arkusz7!G7</f>
        <v>859</v>
      </c>
      <c r="T376" s="133"/>
      <c r="U376" s="133"/>
    </row>
    <row r="377" spans="1:25" ht="15" thickBot="1" x14ac:dyDescent="0.35">
      <c r="C377" s="136" t="s">
        <v>1</v>
      </c>
      <c r="D377" s="137"/>
      <c r="E377" s="137"/>
      <c r="F377" s="137"/>
      <c r="G377" s="93">
        <f>SUM(G371:I376)</f>
        <v>357</v>
      </c>
      <c r="H377" s="93"/>
      <c r="I377" s="93"/>
      <c r="J377" s="93">
        <f t="shared" ref="J377" si="15">SUM(J371:L376)</f>
        <v>4273</v>
      </c>
      <c r="K377" s="93"/>
      <c r="L377" s="93"/>
      <c r="M377" s="93">
        <f t="shared" ref="M377" si="16">SUM(M371:O376)</f>
        <v>0</v>
      </c>
      <c r="N377" s="93"/>
      <c r="O377" s="93"/>
      <c r="P377" s="93">
        <f t="shared" ref="P377" si="17">SUM(P371:R376)</f>
        <v>1458</v>
      </c>
      <c r="Q377" s="93"/>
      <c r="R377" s="93"/>
      <c r="S377" s="93">
        <f>SUM(S371:U376)</f>
        <v>3783</v>
      </c>
      <c r="T377" s="93"/>
      <c r="U377" s="94"/>
    </row>
    <row r="380" spans="1:25" x14ac:dyDescent="0.3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</row>
    <row r="381" spans="1:25" x14ac:dyDescent="0.3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</row>
    <row r="382" spans="1:25" x14ac:dyDescent="0.3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</row>
    <row r="383" spans="1:25" x14ac:dyDescent="0.3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</row>
    <row r="384" spans="1:25" x14ac:dyDescent="0.3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</row>
    <row r="385" spans="1:25" x14ac:dyDescent="0.3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</row>
    <row r="386" spans="1:25" x14ac:dyDescent="0.3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</row>
    <row r="387" spans="1:25" x14ac:dyDescent="0.3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</row>
    <row r="391" spans="1:25" x14ac:dyDescent="0.3">
      <c r="A391" s="65" t="s">
        <v>146</v>
      </c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</row>
    <row r="392" spans="1:25" x14ac:dyDescent="0.3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</row>
    <row r="393" spans="1:25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</row>
    <row r="394" spans="1:25" ht="15" thickBot="1" x14ac:dyDescent="0.35"/>
    <row r="395" spans="1:25" ht="30" customHeight="1" x14ac:dyDescent="0.3">
      <c r="B395" s="138" t="s">
        <v>9</v>
      </c>
      <c r="C395" s="139"/>
      <c r="D395" s="139"/>
      <c r="E395" s="139"/>
      <c r="F395" s="139"/>
      <c r="G395" s="139"/>
      <c r="H395" s="139"/>
      <c r="I395" s="139"/>
      <c r="J395" s="142" t="str">
        <f>Arkusz8!C6</f>
        <v>27.10.2022 - 02.11.2022</v>
      </c>
      <c r="K395" s="142"/>
      <c r="L395" s="142"/>
      <c r="M395" s="142" t="str">
        <f>Arkusz8!C10</f>
        <v>03.11.2022 - 09.11.2022</v>
      </c>
      <c r="N395" s="142"/>
      <c r="O395" s="142"/>
      <c r="P395" s="142" t="str">
        <f>Arkusz8!C9</f>
        <v>10.11.2022 - 16.11.2022</v>
      </c>
      <c r="Q395" s="142"/>
      <c r="R395" s="142"/>
      <c r="S395" s="142" t="str">
        <f>Arkusz8!C8</f>
        <v>17.11.2022 - 23.11.2022</v>
      </c>
      <c r="T395" s="142"/>
      <c r="U395" s="142"/>
      <c r="V395" s="142" t="str">
        <f>Arkusz8!C7</f>
        <v>24.11.2022 - 30.11.2022</v>
      </c>
      <c r="W395" s="142"/>
      <c r="X395" s="173"/>
    </row>
    <row r="396" spans="1:25" x14ac:dyDescent="0.3">
      <c r="B396" s="257" t="s">
        <v>29</v>
      </c>
      <c r="C396" s="258"/>
      <c r="D396" s="258"/>
      <c r="E396" s="258"/>
      <c r="F396" s="258"/>
      <c r="G396" s="258"/>
      <c r="H396" s="258"/>
      <c r="I396" s="258"/>
      <c r="J396" s="172">
        <f>Arkusz8!A6</f>
        <v>739</v>
      </c>
      <c r="K396" s="172"/>
      <c r="L396" s="172"/>
      <c r="M396" s="172">
        <f>Arkusz8!A5</f>
        <v>770</v>
      </c>
      <c r="N396" s="172"/>
      <c r="O396" s="172"/>
      <c r="P396" s="172">
        <f>Arkusz8!A4</f>
        <v>787</v>
      </c>
      <c r="Q396" s="172"/>
      <c r="R396" s="172"/>
      <c r="S396" s="172">
        <f>Arkusz8!A3</f>
        <v>792</v>
      </c>
      <c r="T396" s="172"/>
      <c r="U396" s="172"/>
      <c r="V396" s="172">
        <f>Arkusz8!A2</f>
        <v>735</v>
      </c>
      <c r="W396" s="172"/>
      <c r="X396" s="172"/>
    </row>
    <row r="397" spans="1:25" x14ac:dyDescent="0.3">
      <c r="B397" s="255" t="s">
        <v>5</v>
      </c>
      <c r="C397" s="256"/>
      <c r="D397" s="256"/>
      <c r="E397" s="256"/>
      <c r="F397" s="256"/>
      <c r="G397" s="256"/>
      <c r="H397" s="256"/>
      <c r="I397" s="256"/>
      <c r="J397" s="132">
        <f>Arkusz8!A11</f>
        <v>3627</v>
      </c>
      <c r="K397" s="132"/>
      <c r="L397" s="132"/>
      <c r="M397" s="132">
        <f>Arkusz8!A10</f>
        <v>3639</v>
      </c>
      <c r="N397" s="132"/>
      <c r="O397" s="132"/>
      <c r="P397" s="132">
        <f>Arkusz8!A9</f>
        <v>3598</v>
      </c>
      <c r="Q397" s="132"/>
      <c r="R397" s="132"/>
      <c r="S397" s="132">
        <f>Arkusz8!A8</f>
        <v>3526</v>
      </c>
      <c r="T397" s="132"/>
      <c r="U397" s="132"/>
      <c r="V397" s="132">
        <f>Arkusz8!A7</f>
        <v>3491</v>
      </c>
      <c r="W397" s="132"/>
      <c r="X397" s="132"/>
    </row>
    <row r="398" spans="1:25" x14ac:dyDescent="0.3">
      <c r="B398" s="257" t="s">
        <v>6</v>
      </c>
      <c r="C398" s="258"/>
      <c r="D398" s="258"/>
      <c r="E398" s="258"/>
      <c r="F398" s="258"/>
      <c r="G398" s="258"/>
      <c r="H398" s="258"/>
      <c r="I398" s="258"/>
      <c r="J398" s="172">
        <f>Arkusz8!A16</f>
        <v>139</v>
      </c>
      <c r="K398" s="172"/>
      <c r="L398" s="172"/>
      <c r="M398" s="172">
        <f>Arkusz8!A15</f>
        <v>119</v>
      </c>
      <c r="N398" s="172"/>
      <c r="O398" s="172"/>
      <c r="P398" s="172">
        <f>Arkusz8!A14</f>
        <v>161</v>
      </c>
      <c r="Q398" s="172"/>
      <c r="R398" s="172"/>
      <c r="S398" s="172">
        <f>Arkusz8!A13</f>
        <v>203</v>
      </c>
      <c r="T398" s="172"/>
      <c r="U398" s="172"/>
      <c r="V398" s="172">
        <f>Arkusz8!A12</f>
        <v>231</v>
      </c>
      <c r="W398" s="172"/>
      <c r="X398" s="172"/>
    </row>
    <row r="399" spans="1:25" x14ac:dyDescent="0.3">
      <c r="B399" s="176" t="s">
        <v>7</v>
      </c>
      <c r="C399" s="177"/>
      <c r="D399" s="177"/>
      <c r="E399" s="177"/>
      <c r="F399" s="177"/>
      <c r="G399" s="177"/>
      <c r="H399" s="177"/>
      <c r="I399" s="177"/>
      <c r="J399" s="132">
        <f>Arkusz8!A21</f>
        <v>111</v>
      </c>
      <c r="K399" s="132"/>
      <c r="L399" s="132"/>
      <c r="M399" s="132">
        <f>Arkusz8!A20</f>
        <v>139</v>
      </c>
      <c r="N399" s="132"/>
      <c r="O399" s="132"/>
      <c r="P399" s="132">
        <f>Arkusz8!A19</f>
        <v>147</v>
      </c>
      <c r="Q399" s="132"/>
      <c r="R399" s="132"/>
      <c r="S399" s="132">
        <f>Arkusz8!A18</f>
        <v>137</v>
      </c>
      <c r="T399" s="132"/>
      <c r="U399" s="132"/>
      <c r="V399" s="132">
        <f>Arkusz8!A17</f>
        <v>95</v>
      </c>
      <c r="W399" s="132"/>
      <c r="X399" s="132"/>
    </row>
    <row r="400" spans="1:25" ht="15" thickBot="1" x14ac:dyDescent="0.35">
      <c r="B400" s="143" t="s">
        <v>92</v>
      </c>
      <c r="C400" s="144"/>
      <c r="D400" s="144"/>
      <c r="E400" s="144"/>
      <c r="F400" s="144"/>
      <c r="G400" s="144"/>
      <c r="H400" s="144"/>
      <c r="I400" s="144"/>
      <c r="J400" s="171">
        <f>Arkusz8!A26</f>
        <v>0</v>
      </c>
      <c r="K400" s="171"/>
      <c r="L400" s="171"/>
      <c r="M400" s="171">
        <f>Arkusz8!A25</f>
        <v>0</v>
      </c>
      <c r="N400" s="171"/>
      <c r="O400" s="171"/>
      <c r="P400" s="171">
        <f>Arkusz8!A24</f>
        <v>0</v>
      </c>
      <c r="Q400" s="171"/>
      <c r="R400" s="171"/>
      <c r="S400" s="171">
        <f>Arkusz8!A23</f>
        <v>0</v>
      </c>
      <c r="T400" s="171"/>
      <c r="U400" s="171"/>
      <c r="V400" s="171">
        <f>Arkusz8!A22</f>
        <v>0</v>
      </c>
      <c r="W400" s="171"/>
      <c r="X400" s="171"/>
    </row>
    <row r="401" spans="2:24" ht="15" thickBot="1" x14ac:dyDescent="0.35">
      <c r="B401" s="156" t="s">
        <v>93</v>
      </c>
      <c r="C401" s="157"/>
      <c r="D401" s="157"/>
      <c r="E401" s="157"/>
      <c r="F401" s="157"/>
      <c r="G401" s="157"/>
      <c r="H401" s="157"/>
      <c r="I401" s="157"/>
      <c r="J401" s="130">
        <f>SUM(J396,J397,J400)</f>
        <v>4366</v>
      </c>
      <c r="K401" s="130"/>
      <c r="L401" s="130"/>
      <c r="M401" s="130">
        <f>SUM(M396,M397,M400)</f>
        <v>4409</v>
      </c>
      <c r="N401" s="130"/>
      <c r="O401" s="130"/>
      <c r="P401" s="130">
        <f>SUM(P396,P397,P400)</f>
        <v>4385</v>
      </c>
      <c r="Q401" s="130"/>
      <c r="R401" s="130"/>
      <c r="S401" s="130">
        <f>SUM(S396,S397,S400)</f>
        <v>4318</v>
      </c>
      <c r="T401" s="130"/>
      <c r="U401" s="130"/>
      <c r="V401" s="130">
        <f>SUM(V396,V397,V400)</f>
        <v>4226</v>
      </c>
      <c r="W401" s="130"/>
      <c r="X401" s="131"/>
    </row>
    <row r="402" spans="2:24" x14ac:dyDescent="0.3">
      <c r="B402" s="22"/>
      <c r="C402" s="22"/>
      <c r="D402" s="22"/>
      <c r="E402" s="22"/>
      <c r="F402" s="22"/>
      <c r="G402" s="22"/>
      <c r="H402" s="22"/>
      <c r="I402" s="22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2:24" x14ac:dyDescent="0.3">
      <c r="B403" s="22"/>
      <c r="C403" s="22"/>
      <c r="D403" s="22"/>
      <c r="E403" s="22"/>
      <c r="F403" s="22"/>
      <c r="G403" s="22"/>
      <c r="H403" s="22"/>
      <c r="I403" s="22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2:24" x14ac:dyDescent="0.3">
      <c r="B404" s="22"/>
      <c r="C404" s="22"/>
      <c r="D404" s="22"/>
      <c r="E404" s="22"/>
      <c r="F404" s="22"/>
      <c r="G404" s="22"/>
      <c r="H404" s="22"/>
      <c r="I404" s="22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spans="2:24" x14ac:dyDescent="0.3">
      <c r="B405" s="22"/>
      <c r="C405" s="22"/>
      <c r="D405" s="22"/>
      <c r="E405" s="22"/>
      <c r="F405" s="22"/>
      <c r="G405" s="22"/>
      <c r="H405" s="22"/>
      <c r="I405" s="22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2:24" x14ac:dyDescent="0.3">
      <c r="B406" s="22"/>
      <c r="C406" s="22"/>
      <c r="D406" s="22"/>
      <c r="E406" s="22"/>
      <c r="F406" s="22"/>
      <c r="G406" s="22"/>
      <c r="H406" s="22"/>
      <c r="I406" s="22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2:24" x14ac:dyDescent="0.3">
      <c r="B407" s="22"/>
      <c r="C407" s="22"/>
      <c r="D407" s="22"/>
      <c r="E407" s="22"/>
      <c r="F407" s="22"/>
      <c r="G407" s="22"/>
      <c r="H407" s="22"/>
      <c r="I407" s="22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22" spans="1:25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5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5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5" x14ac:dyDescent="0.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5" x14ac:dyDescent="0.3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</row>
    <row r="427" spans="1:25" x14ac:dyDescent="0.3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</row>
    <row r="428" spans="1:25" x14ac:dyDescent="0.3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</row>
    <row r="429" spans="1:25" x14ac:dyDescent="0.3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</row>
    <row r="432" spans="1:25" x14ac:dyDescent="0.3">
      <c r="A432" s="40" t="s">
        <v>48</v>
      </c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R432" s="41"/>
      <c r="S432" s="41"/>
      <c r="T432" s="41"/>
    </row>
    <row r="433" spans="1:25" x14ac:dyDescent="0.3">
      <c r="P433" s="42"/>
      <c r="Q433" s="42"/>
      <c r="R433" s="41"/>
      <c r="S433" s="41"/>
      <c r="T433" s="41"/>
      <c r="U433" s="42"/>
    </row>
    <row r="434" spans="1:25" x14ac:dyDescent="0.3"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5" x14ac:dyDescent="0.3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</row>
    <row r="436" spans="1:25" x14ac:dyDescent="0.3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</row>
    <row r="437" spans="1:25" x14ac:dyDescent="0.3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</row>
    <row r="438" spans="1:25" x14ac:dyDescent="0.3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</row>
    <row r="439" spans="1:25" x14ac:dyDescent="0.3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</row>
    <row r="440" spans="1:25" x14ac:dyDescent="0.3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</row>
    <row r="441" spans="1:25" x14ac:dyDescent="0.3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</row>
    <row r="442" spans="1:25" x14ac:dyDescent="0.3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</row>
    <row r="443" spans="1:25" x14ac:dyDescent="0.3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</row>
    <row r="444" spans="1:25" x14ac:dyDescent="0.3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</row>
    <row r="445" spans="1:25" x14ac:dyDescent="0.3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</row>
    <row r="446" spans="1:25" x14ac:dyDescent="0.3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</row>
    <row r="447" spans="1:25" x14ac:dyDescent="0.3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</row>
    <row r="448" spans="1:25" x14ac:dyDescent="0.3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</row>
    <row r="449" spans="1:25" x14ac:dyDescent="0.3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</row>
    <row r="450" spans="1:25" x14ac:dyDescent="0.3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</row>
    <row r="451" spans="1:25" x14ac:dyDescent="0.3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</row>
    <row r="452" spans="1:25" x14ac:dyDescent="0.3">
      <c r="P452" s="44"/>
      <c r="Q452" s="44"/>
      <c r="R452" s="43"/>
      <c r="S452" s="43"/>
      <c r="T452" s="43"/>
      <c r="U452" s="44"/>
    </row>
    <row r="453" spans="1:25" x14ac:dyDescent="0.3">
      <c r="A453" s="45" t="s">
        <v>168</v>
      </c>
      <c r="B453" s="45"/>
      <c r="C453" s="45"/>
      <c r="D453" s="45"/>
      <c r="E453" s="45"/>
      <c r="F453" s="45"/>
      <c r="G453" s="45"/>
      <c r="H453" s="45"/>
      <c r="I453" s="45"/>
      <c r="N453" s="44"/>
      <c r="O453" s="44"/>
      <c r="P453" s="46"/>
      <c r="Q453" s="46"/>
      <c r="R453" s="43"/>
      <c r="S453" s="43"/>
      <c r="T453" s="43"/>
    </row>
    <row r="454" spans="1:25" x14ac:dyDescent="0.3">
      <c r="M454" s="47"/>
      <c r="N454" s="47"/>
      <c r="R454" s="43"/>
      <c r="S454" s="43"/>
      <c r="T454" s="43"/>
    </row>
    <row r="455" spans="1:25" x14ac:dyDescent="0.3">
      <c r="R455" s="43"/>
      <c r="S455" s="43"/>
      <c r="T455" s="43"/>
    </row>
    <row r="456" spans="1:25" x14ac:dyDescent="0.3">
      <c r="D456" s="7"/>
      <c r="E456" s="7"/>
      <c r="P456" s="47"/>
      <c r="Q456" s="47"/>
      <c r="R456" s="43"/>
      <c r="S456" s="43"/>
      <c r="T456" s="43"/>
      <c r="U456" s="47"/>
    </row>
    <row r="457" spans="1:25" x14ac:dyDescent="0.3">
      <c r="A457" s="48"/>
      <c r="B457" s="48"/>
      <c r="C457" s="48"/>
      <c r="D457" s="49"/>
      <c r="E457" s="49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U457" s="47"/>
    </row>
    <row r="458" spans="1:25" ht="17.25" customHeight="1" x14ac:dyDescent="0.3">
      <c r="A458" s="126"/>
      <c r="B458" s="126"/>
      <c r="C458" s="126"/>
      <c r="D458" s="49"/>
      <c r="E458" s="49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3"/>
      <c r="Q458" s="43"/>
      <c r="R458" s="50"/>
      <c r="U458" s="43"/>
    </row>
    <row r="459" spans="1:25" x14ac:dyDescent="0.3">
      <c r="A459" s="305"/>
      <c r="B459" s="305"/>
      <c r="C459" s="305"/>
      <c r="D459" s="305"/>
      <c r="E459" s="305"/>
      <c r="F459" s="305"/>
      <c r="G459" s="305"/>
      <c r="H459" s="305"/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</row>
    <row r="460" spans="1:25" x14ac:dyDescent="0.3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U460" s="43"/>
    </row>
    <row r="461" spans="1:25" x14ac:dyDescent="0.3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U461" s="43"/>
    </row>
  </sheetData>
  <sheetProtection formatCells="0" insertColumns="0" insertRows="0" deleteColumns="0" deleteRows="0"/>
  <mergeCells count="626">
    <mergeCell ref="A459:X45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7:V107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57:P257"/>
    <mergeCell ref="M257:N257"/>
    <mergeCell ref="S377:U377"/>
    <mergeCell ref="P358:R358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7:O377"/>
    <mergeCell ref="O57:P57"/>
    <mergeCell ref="Q57:R57"/>
    <mergeCell ref="G46:N47"/>
    <mergeCell ref="O46:P47"/>
    <mergeCell ref="G372:I372"/>
    <mergeCell ref="I256:J256"/>
    <mergeCell ref="G256:H256"/>
    <mergeCell ref="P372:R372"/>
    <mergeCell ref="S372:U372"/>
    <mergeCell ref="S374:U374"/>
    <mergeCell ref="P376:R376"/>
    <mergeCell ref="M375:O375"/>
    <mergeCell ref="M58:N58"/>
    <mergeCell ref="O58:P58"/>
    <mergeCell ref="Q58:R58"/>
    <mergeCell ref="U252:V252"/>
    <mergeCell ref="S252:T252"/>
    <mergeCell ref="S251:V251"/>
    <mergeCell ref="U255:V255"/>
    <mergeCell ref="S255:T255"/>
    <mergeCell ref="Q255:R255"/>
    <mergeCell ref="O255:P255"/>
    <mergeCell ref="M255:N255"/>
    <mergeCell ref="R339:S339"/>
    <mergeCell ref="M340:O340"/>
    <mergeCell ref="P340:Q340"/>
    <mergeCell ref="U257:V257"/>
    <mergeCell ref="S257:T257"/>
    <mergeCell ref="Q257:R257"/>
    <mergeCell ref="B396:I396"/>
    <mergeCell ref="B395:I395"/>
    <mergeCell ref="O289:P289"/>
    <mergeCell ref="M289:N289"/>
    <mergeCell ref="U291:V291"/>
    <mergeCell ref="S363:U363"/>
    <mergeCell ref="S360:U360"/>
    <mergeCell ref="R342:S342"/>
    <mergeCell ref="P343:Q343"/>
    <mergeCell ref="R343:S343"/>
    <mergeCell ref="A346:Y350"/>
    <mergeCell ref="S362:U362"/>
    <mergeCell ref="A340:C340"/>
    <mergeCell ref="A354:U354"/>
    <mergeCell ref="T343:U343"/>
    <mergeCell ref="M339:O339"/>
    <mergeCell ref="P339:Q339"/>
    <mergeCell ref="C360:F360"/>
    <mergeCell ref="J362:L362"/>
    <mergeCell ref="G373:I373"/>
    <mergeCell ref="J373:L373"/>
    <mergeCell ref="J372:L372"/>
    <mergeCell ref="M372:O372"/>
    <mergeCell ref="P375:R375"/>
    <mergeCell ref="D224:F224"/>
    <mergeCell ref="G224:I224"/>
    <mergeCell ref="J224:L224"/>
    <mergeCell ref="M224:O224"/>
    <mergeCell ref="P224:R224"/>
    <mergeCell ref="C254:F254"/>
    <mergeCell ref="C255:F255"/>
    <mergeCell ref="J235:L235"/>
    <mergeCell ref="G230:R230"/>
    <mergeCell ref="D232:F232"/>
    <mergeCell ref="G232:I232"/>
    <mergeCell ref="J232:L232"/>
    <mergeCell ref="M232:O232"/>
    <mergeCell ref="P232:R232"/>
    <mergeCell ref="M231:O231"/>
    <mergeCell ref="D226:F226"/>
    <mergeCell ref="G226:I226"/>
    <mergeCell ref="J226:L226"/>
    <mergeCell ref="M226:O226"/>
    <mergeCell ref="K255:L255"/>
    <mergeCell ref="I255:J255"/>
    <mergeCell ref="G255:H255"/>
    <mergeCell ref="G251:J251"/>
    <mergeCell ref="G250:V250"/>
    <mergeCell ref="P223:R223"/>
    <mergeCell ref="G223:I223"/>
    <mergeCell ref="J223:L223"/>
    <mergeCell ref="M223:O223"/>
    <mergeCell ref="G235:I235"/>
    <mergeCell ref="U256:V256"/>
    <mergeCell ref="S256:T256"/>
    <mergeCell ref="Q256:R256"/>
    <mergeCell ref="O256:P256"/>
    <mergeCell ref="M256:N256"/>
    <mergeCell ref="U254:V254"/>
    <mergeCell ref="S254:T254"/>
    <mergeCell ref="Q254:R254"/>
    <mergeCell ref="O254:P254"/>
    <mergeCell ref="M254:N254"/>
    <mergeCell ref="K254:L254"/>
    <mergeCell ref="I254:J254"/>
    <mergeCell ref="G254:H254"/>
    <mergeCell ref="U253:V253"/>
    <mergeCell ref="S253:T253"/>
    <mergeCell ref="Q253:R253"/>
    <mergeCell ref="O253:P253"/>
    <mergeCell ref="M253:N253"/>
    <mergeCell ref="K253:L253"/>
    <mergeCell ref="C250:F252"/>
    <mergeCell ref="C253:F253"/>
    <mergeCell ref="O251:R251"/>
    <mergeCell ref="M252:N252"/>
    <mergeCell ref="O252:P252"/>
    <mergeCell ref="Q252:R252"/>
    <mergeCell ref="P231:R231"/>
    <mergeCell ref="P235:R235"/>
    <mergeCell ref="D233:F233"/>
    <mergeCell ref="G233:I233"/>
    <mergeCell ref="J233:L233"/>
    <mergeCell ref="M235:O235"/>
    <mergeCell ref="M233:O233"/>
    <mergeCell ref="M234:O234"/>
    <mergeCell ref="P233:R233"/>
    <mergeCell ref="P234:R234"/>
    <mergeCell ref="D235:F235"/>
    <mergeCell ref="G253:H253"/>
    <mergeCell ref="C259:F259"/>
    <mergeCell ref="C256:F256"/>
    <mergeCell ref="C258:F258"/>
    <mergeCell ref="K176:L176"/>
    <mergeCell ref="C114:K114"/>
    <mergeCell ref="C115:K115"/>
    <mergeCell ref="C116:K116"/>
    <mergeCell ref="C117:K117"/>
    <mergeCell ref="C118:K118"/>
    <mergeCell ref="C119:K119"/>
    <mergeCell ref="C120:K120"/>
    <mergeCell ref="I259:J259"/>
    <mergeCell ref="G252:H252"/>
    <mergeCell ref="I252:J252"/>
    <mergeCell ref="K252:L252"/>
    <mergeCell ref="D186:G186"/>
    <mergeCell ref="K186:M186"/>
    <mergeCell ref="D187:G187"/>
    <mergeCell ref="K187:M187"/>
    <mergeCell ref="D188:G188"/>
    <mergeCell ref="K188:M188"/>
    <mergeCell ref="H188:J188"/>
    <mergeCell ref="H187:J187"/>
    <mergeCell ref="D223:F223"/>
    <mergeCell ref="M373:O373"/>
    <mergeCell ref="P373:R373"/>
    <mergeCell ref="B397:I397"/>
    <mergeCell ref="B398:I398"/>
    <mergeCell ref="C375:F375"/>
    <mergeCell ref="G375:I375"/>
    <mergeCell ref="J375:L375"/>
    <mergeCell ref="M396:O396"/>
    <mergeCell ref="P396:R396"/>
    <mergeCell ref="A391:Y392"/>
    <mergeCell ref="J377:L377"/>
    <mergeCell ref="J376:L376"/>
    <mergeCell ref="P374:R374"/>
    <mergeCell ref="G374:I374"/>
    <mergeCell ref="J374:L374"/>
    <mergeCell ref="M374:O374"/>
    <mergeCell ref="C377:F377"/>
    <mergeCell ref="C373:F373"/>
    <mergeCell ref="S375:U375"/>
    <mergeCell ref="S376:U376"/>
    <mergeCell ref="S397:U397"/>
    <mergeCell ref="C374:F374"/>
    <mergeCell ref="P377:R377"/>
    <mergeCell ref="M376:O376"/>
    <mergeCell ref="C359:F359"/>
    <mergeCell ref="F341:G341"/>
    <mergeCell ref="A338:C338"/>
    <mergeCell ref="C357:F358"/>
    <mergeCell ref="D336:E337"/>
    <mergeCell ref="K258:L258"/>
    <mergeCell ref="D306:E306"/>
    <mergeCell ref="F336:G337"/>
    <mergeCell ref="A339:C339"/>
    <mergeCell ref="K259:L259"/>
    <mergeCell ref="C285:F285"/>
    <mergeCell ref="C286:F286"/>
    <mergeCell ref="C287:F287"/>
    <mergeCell ref="C288:F288"/>
    <mergeCell ref="C289:F289"/>
    <mergeCell ref="C290:F290"/>
    <mergeCell ref="C291:F291"/>
    <mergeCell ref="A293:Z293"/>
    <mergeCell ref="A352:Z352"/>
    <mergeCell ref="R340:S340"/>
    <mergeCell ref="T340:U340"/>
    <mergeCell ref="T341:U341"/>
    <mergeCell ref="T342:U342"/>
    <mergeCell ref="J358:L358"/>
    <mergeCell ref="P360:R360"/>
    <mergeCell ref="M371:O371"/>
    <mergeCell ref="J371:L371"/>
    <mergeCell ref="S371:U371"/>
    <mergeCell ref="C361:F361"/>
    <mergeCell ref="G361:I361"/>
    <mergeCell ref="P370:R370"/>
    <mergeCell ref="C363:F363"/>
    <mergeCell ref="C364:F364"/>
    <mergeCell ref="G364:I364"/>
    <mergeCell ref="G360:I360"/>
    <mergeCell ref="M362:O362"/>
    <mergeCell ref="M360:O360"/>
    <mergeCell ref="J363:L363"/>
    <mergeCell ref="M363:O363"/>
    <mergeCell ref="P371:R371"/>
    <mergeCell ref="P364:R364"/>
    <mergeCell ref="P363:R363"/>
    <mergeCell ref="P362:R362"/>
    <mergeCell ref="G371:I371"/>
    <mergeCell ref="T339:U339"/>
    <mergeCell ref="S358:U358"/>
    <mergeCell ref="S361:U361"/>
    <mergeCell ref="S365:U365"/>
    <mergeCell ref="J359:L359"/>
    <mergeCell ref="S364:U364"/>
    <mergeCell ref="P361:R361"/>
    <mergeCell ref="P342:Q342"/>
    <mergeCell ref="P338:Q338"/>
    <mergeCell ref="M338:O338"/>
    <mergeCell ref="T338:U338"/>
    <mergeCell ref="P344:Q344"/>
    <mergeCell ref="R344:S344"/>
    <mergeCell ref="T344:U344"/>
    <mergeCell ref="R338:S338"/>
    <mergeCell ref="G357:U357"/>
    <mergeCell ref="M359:O359"/>
    <mergeCell ref="P359:R359"/>
    <mergeCell ref="S359:U359"/>
    <mergeCell ref="G358:I358"/>
    <mergeCell ref="P341:Q341"/>
    <mergeCell ref="R341:S341"/>
    <mergeCell ref="M358:O358"/>
    <mergeCell ref="P365:R365"/>
    <mergeCell ref="C372:F372"/>
    <mergeCell ref="M342:O342"/>
    <mergeCell ref="M341:O341"/>
    <mergeCell ref="A343:C343"/>
    <mergeCell ref="A342:C342"/>
    <mergeCell ref="A341:C341"/>
    <mergeCell ref="A344:C344"/>
    <mergeCell ref="G359:I359"/>
    <mergeCell ref="G363:I363"/>
    <mergeCell ref="J360:L360"/>
    <mergeCell ref="M361:O361"/>
    <mergeCell ref="G365:I365"/>
    <mergeCell ref="J365:L365"/>
    <mergeCell ref="M365:O365"/>
    <mergeCell ref="G362:I362"/>
    <mergeCell ref="M343:O343"/>
    <mergeCell ref="C371:F371"/>
    <mergeCell ref="G369:U369"/>
    <mergeCell ref="G370:I370"/>
    <mergeCell ref="J370:L370"/>
    <mergeCell ref="M370:O370"/>
    <mergeCell ref="J361:L361"/>
    <mergeCell ref="C362:F362"/>
    <mergeCell ref="S370:U370"/>
    <mergeCell ref="F343:G343"/>
    <mergeCell ref="D340:E340"/>
    <mergeCell ref="G165:J165"/>
    <mergeCell ref="O26:P26"/>
    <mergeCell ref="Q26:R26"/>
    <mergeCell ref="K26:L26"/>
    <mergeCell ref="A18:U20"/>
    <mergeCell ref="G58:J58"/>
    <mergeCell ref="K58:L58"/>
    <mergeCell ref="G88:N88"/>
    <mergeCell ref="G171:J171"/>
    <mergeCell ref="K171:L171"/>
    <mergeCell ref="G87:N87"/>
    <mergeCell ref="O87:P87"/>
    <mergeCell ref="C108:K108"/>
    <mergeCell ref="C109:K109"/>
    <mergeCell ref="C110:K110"/>
    <mergeCell ref="C111:K111"/>
    <mergeCell ref="C112:K112"/>
    <mergeCell ref="C113:K113"/>
    <mergeCell ref="N150:P150"/>
    <mergeCell ref="L151:M151"/>
    <mergeCell ref="N151:P151"/>
    <mergeCell ref="D151:K151"/>
    <mergeCell ref="O284:P284"/>
    <mergeCell ref="Q284:R284"/>
    <mergeCell ref="M336:O337"/>
    <mergeCell ref="D344:E344"/>
    <mergeCell ref="F344:G344"/>
    <mergeCell ref="H344:I344"/>
    <mergeCell ref="M344:O344"/>
    <mergeCell ref="A336:C337"/>
    <mergeCell ref="G257:H257"/>
    <mergeCell ref="I257:J257"/>
    <mergeCell ref="K257:L257"/>
    <mergeCell ref="H339:I339"/>
    <mergeCell ref="H340:I340"/>
    <mergeCell ref="H341:I341"/>
    <mergeCell ref="H342:I342"/>
    <mergeCell ref="H343:I343"/>
    <mergeCell ref="A335:I335"/>
    <mergeCell ref="D341:E341"/>
    <mergeCell ref="D339:E339"/>
    <mergeCell ref="F339:G339"/>
    <mergeCell ref="D342:E342"/>
    <mergeCell ref="F342:G342"/>
    <mergeCell ref="F340:G340"/>
    <mergeCell ref="D343:E343"/>
    <mergeCell ref="C282:F284"/>
    <mergeCell ref="I253:J253"/>
    <mergeCell ref="K256:L256"/>
    <mergeCell ref="A331:U331"/>
    <mergeCell ref="G283:J283"/>
    <mergeCell ref="K283:N283"/>
    <mergeCell ref="I290:J290"/>
    <mergeCell ref="K284:L284"/>
    <mergeCell ref="K285:L285"/>
    <mergeCell ref="K286:L286"/>
    <mergeCell ref="K288:L288"/>
    <mergeCell ref="I284:J284"/>
    <mergeCell ref="I286:J286"/>
    <mergeCell ref="S285:T285"/>
    <mergeCell ref="U285:V285"/>
    <mergeCell ref="I288:J288"/>
    <mergeCell ref="G284:H284"/>
    <mergeCell ref="G285:H285"/>
    <mergeCell ref="K289:L289"/>
    <mergeCell ref="S291:T291"/>
    <mergeCell ref="S286:T286"/>
    <mergeCell ref="A318:Y326"/>
    <mergeCell ref="M286:N286"/>
    <mergeCell ref="M287:N287"/>
    <mergeCell ref="O283:R283"/>
    <mergeCell ref="O285:P285"/>
    <mergeCell ref="Q285:R285"/>
    <mergeCell ref="K290:L290"/>
    <mergeCell ref="A247:U247"/>
    <mergeCell ref="M290:N290"/>
    <mergeCell ref="G282:V282"/>
    <mergeCell ref="S283:V283"/>
    <mergeCell ref="S284:T284"/>
    <mergeCell ref="U284:V284"/>
    <mergeCell ref="K251:N251"/>
    <mergeCell ref="M284:N284"/>
    <mergeCell ref="U259:V259"/>
    <mergeCell ref="S259:T259"/>
    <mergeCell ref="D271:E271"/>
    <mergeCell ref="G259:H259"/>
    <mergeCell ref="M259:N259"/>
    <mergeCell ref="G289:H289"/>
    <mergeCell ref="I289:J289"/>
    <mergeCell ref="I285:J285"/>
    <mergeCell ref="I287:J287"/>
    <mergeCell ref="U258:V258"/>
    <mergeCell ref="S258:T258"/>
    <mergeCell ref="G258:H258"/>
    <mergeCell ref="U286:V286"/>
    <mergeCell ref="S287:T287"/>
    <mergeCell ref="U287:V287"/>
    <mergeCell ref="U289:V289"/>
    <mergeCell ref="S289:T289"/>
    <mergeCell ref="U288:V288"/>
    <mergeCell ref="S288:T288"/>
    <mergeCell ref="V399:X399"/>
    <mergeCell ref="B399:I399"/>
    <mergeCell ref="S373:U373"/>
    <mergeCell ref="S396:U396"/>
    <mergeCell ref="U290:V290"/>
    <mergeCell ref="S290:T290"/>
    <mergeCell ref="Q291:R291"/>
    <mergeCell ref="G291:H291"/>
    <mergeCell ref="M335:U335"/>
    <mergeCell ref="T336:U337"/>
    <mergeCell ref="P336:Q337"/>
    <mergeCell ref="R336:S337"/>
    <mergeCell ref="D338:E338"/>
    <mergeCell ref="F338:G338"/>
    <mergeCell ref="H336:I337"/>
    <mergeCell ref="H338:I338"/>
    <mergeCell ref="G286:H286"/>
    <mergeCell ref="M400:O400"/>
    <mergeCell ref="P400:R400"/>
    <mergeCell ref="J395:L395"/>
    <mergeCell ref="V397:X397"/>
    <mergeCell ref="J398:L398"/>
    <mergeCell ref="S398:U398"/>
    <mergeCell ref="V400:X400"/>
    <mergeCell ref="J399:L399"/>
    <mergeCell ref="M399:O399"/>
    <mergeCell ref="P399:R399"/>
    <mergeCell ref="S399:U399"/>
    <mergeCell ref="M395:O395"/>
    <mergeCell ref="P397:R397"/>
    <mergeCell ref="M398:O398"/>
    <mergeCell ref="P398:R398"/>
    <mergeCell ref="V398:X398"/>
    <mergeCell ref="V395:X395"/>
    <mergeCell ref="J396:L396"/>
    <mergeCell ref="S395:U395"/>
    <mergeCell ref="V396:X396"/>
    <mergeCell ref="S400:U400"/>
    <mergeCell ref="J400:L400"/>
    <mergeCell ref="J401:L401"/>
    <mergeCell ref="M401:O401"/>
    <mergeCell ref="S401:U401"/>
    <mergeCell ref="B401:I401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59:P259"/>
    <mergeCell ref="Q259:R259"/>
    <mergeCell ref="I258:J258"/>
    <mergeCell ref="M258:N258"/>
    <mergeCell ref="O258:P258"/>
    <mergeCell ref="Q258:R258"/>
    <mergeCell ref="L117:M117"/>
    <mergeCell ref="L118:M118"/>
    <mergeCell ref="L119:M119"/>
    <mergeCell ref="L120:M120"/>
    <mergeCell ref="L121:M121"/>
    <mergeCell ref="L122:M122"/>
    <mergeCell ref="L123:M123"/>
    <mergeCell ref="K174:L174"/>
    <mergeCell ref="G175:J175"/>
    <mergeCell ref="K175:L175"/>
    <mergeCell ref="A163:U163"/>
    <mergeCell ref="K166:L166"/>
    <mergeCell ref="K167:L167"/>
    <mergeCell ref="D150:K150"/>
    <mergeCell ref="K170:L170"/>
    <mergeCell ref="K169:L169"/>
    <mergeCell ref="L124:M124"/>
    <mergeCell ref="C257:F257"/>
    <mergeCell ref="K287:L287"/>
    <mergeCell ref="I291:J291"/>
    <mergeCell ref="K291:L291"/>
    <mergeCell ref="M291:N291"/>
    <mergeCell ref="O291:P291"/>
    <mergeCell ref="Q289:R289"/>
    <mergeCell ref="M285:N285"/>
    <mergeCell ref="G287:H287"/>
    <mergeCell ref="G288:H288"/>
    <mergeCell ref="G290:H290"/>
    <mergeCell ref="Q286:R286"/>
    <mergeCell ref="O287:P287"/>
    <mergeCell ref="Q287:R287"/>
    <mergeCell ref="O288:P288"/>
    <mergeCell ref="Q288:R288"/>
    <mergeCell ref="O290:P290"/>
    <mergeCell ref="Q290:R290"/>
    <mergeCell ref="O286:P286"/>
    <mergeCell ref="M288:N288"/>
    <mergeCell ref="A458:C458"/>
    <mergeCell ref="D234:F234"/>
    <mergeCell ref="G234:I234"/>
    <mergeCell ref="J234:L234"/>
    <mergeCell ref="D225:F225"/>
    <mergeCell ref="G225:I225"/>
    <mergeCell ref="J225:L225"/>
    <mergeCell ref="A238:Y242"/>
    <mergeCell ref="A435:Y449"/>
    <mergeCell ref="V401:X401"/>
    <mergeCell ref="P401:R401"/>
    <mergeCell ref="J397:L397"/>
    <mergeCell ref="M397:O397"/>
    <mergeCell ref="J364:L364"/>
    <mergeCell ref="M364:O364"/>
    <mergeCell ref="C376:F376"/>
    <mergeCell ref="G376:I376"/>
    <mergeCell ref="G377:I377"/>
    <mergeCell ref="C365:F365"/>
    <mergeCell ref="C369:F370"/>
    <mergeCell ref="P395:R395"/>
    <mergeCell ref="B400:I400"/>
    <mergeCell ref="M225:O225"/>
    <mergeCell ref="P225:R225"/>
    <mergeCell ref="K168:L168"/>
    <mergeCell ref="K165:L165"/>
    <mergeCell ref="C124:K124"/>
    <mergeCell ref="L150:M150"/>
    <mergeCell ref="Q151:S151"/>
    <mergeCell ref="G173:J173"/>
    <mergeCell ref="G172:J172"/>
    <mergeCell ref="G170:J170"/>
    <mergeCell ref="G169:J169"/>
    <mergeCell ref="G168:J168"/>
    <mergeCell ref="G167:J167"/>
    <mergeCell ref="K177:L177"/>
    <mergeCell ref="G174:J174"/>
    <mergeCell ref="V122:W122"/>
    <mergeCell ref="V123:W123"/>
    <mergeCell ref="P226:R226"/>
    <mergeCell ref="D230:F231"/>
    <mergeCell ref="G231:I231"/>
    <mergeCell ref="J231:L231"/>
    <mergeCell ref="H186:J186"/>
    <mergeCell ref="G176:J176"/>
    <mergeCell ref="D190:G190"/>
    <mergeCell ref="K190:M190"/>
    <mergeCell ref="H189:J189"/>
    <mergeCell ref="H190:J190"/>
    <mergeCell ref="D221:F222"/>
    <mergeCell ref="G221:R221"/>
    <mergeCell ref="G222:I222"/>
    <mergeCell ref="J222:L222"/>
    <mergeCell ref="M222:O222"/>
    <mergeCell ref="P222:R222"/>
    <mergeCell ref="D189:G189"/>
    <mergeCell ref="K189:M189"/>
    <mergeCell ref="A209:Y215"/>
    <mergeCell ref="G166:J166"/>
    <mergeCell ref="M26:N26"/>
    <mergeCell ref="M25:N25"/>
    <mergeCell ref="O25:P25"/>
    <mergeCell ref="G61:J61"/>
    <mergeCell ref="V116:W116"/>
    <mergeCell ref="V109:W109"/>
    <mergeCell ref="V110:W110"/>
    <mergeCell ref="V111:W111"/>
    <mergeCell ref="V112:W112"/>
    <mergeCell ref="V113:W113"/>
    <mergeCell ref="V114:W114"/>
    <mergeCell ref="V115:W115"/>
    <mergeCell ref="L116:M116"/>
    <mergeCell ref="L110:M110"/>
    <mergeCell ref="K27:L27"/>
    <mergeCell ref="M27:N27"/>
    <mergeCell ref="O27:P27"/>
    <mergeCell ref="Q27:R27"/>
    <mergeCell ref="G27:J27"/>
    <mergeCell ref="L113:M113"/>
    <mergeCell ref="L114:M114"/>
    <mergeCell ref="L115:M115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380:Y387"/>
    <mergeCell ref="A426:Y429"/>
    <mergeCell ref="A91:Y99"/>
    <mergeCell ref="A153:Y158"/>
    <mergeCell ref="C123:K123"/>
    <mergeCell ref="L111:M111"/>
    <mergeCell ref="L112:M112"/>
    <mergeCell ref="V108:W108"/>
    <mergeCell ref="L108:M108"/>
    <mergeCell ref="L109:M109"/>
    <mergeCell ref="A105:U106"/>
    <mergeCell ref="V117:W117"/>
    <mergeCell ref="V118:W118"/>
    <mergeCell ref="V119:W119"/>
    <mergeCell ref="V120:W120"/>
    <mergeCell ref="C122:K122"/>
    <mergeCell ref="Q150:S150"/>
    <mergeCell ref="K173:L173"/>
    <mergeCell ref="K172:L172"/>
    <mergeCell ref="C121:K121"/>
    <mergeCell ref="V124:W124"/>
    <mergeCell ref="V121:W121"/>
    <mergeCell ref="A179:Y181"/>
    <mergeCell ref="G177:J17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3831</v>
      </c>
      <c r="B6" t="s">
        <v>51</v>
      </c>
      <c r="C6" t="s">
        <v>65</v>
      </c>
      <c r="D6">
        <v>1</v>
      </c>
    </row>
    <row r="7" spans="1:4" x14ac:dyDescent="0.3">
      <c r="A7">
        <v>4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193</v>
      </c>
      <c r="B10" t="s">
        <v>52</v>
      </c>
      <c r="C10" t="s">
        <v>65</v>
      </c>
      <c r="D10">
        <v>1</v>
      </c>
    </row>
    <row r="11" spans="1:4" x14ac:dyDescent="0.3">
      <c r="A11">
        <v>1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150</v>
      </c>
      <c r="C2">
        <v>9</v>
      </c>
      <c r="D2">
        <v>268</v>
      </c>
      <c r="E2">
        <v>0</v>
      </c>
      <c r="F2">
        <v>1</v>
      </c>
      <c r="G2">
        <v>4</v>
      </c>
    </row>
    <row r="3" spans="1:7" x14ac:dyDescent="0.3">
      <c r="A3">
        <v>2</v>
      </c>
      <c r="B3" t="s">
        <v>123</v>
      </c>
      <c r="C3">
        <v>12</v>
      </c>
      <c r="D3">
        <v>10</v>
      </c>
      <c r="E3">
        <v>0</v>
      </c>
      <c r="F3">
        <v>33</v>
      </c>
      <c r="G3">
        <v>105</v>
      </c>
    </row>
    <row r="4" spans="1:7" x14ac:dyDescent="0.3">
      <c r="A4">
        <v>3</v>
      </c>
      <c r="B4" t="s">
        <v>122</v>
      </c>
      <c r="C4">
        <v>0</v>
      </c>
      <c r="D4">
        <v>59</v>
      </c>
      <c r="E4">
        <v>0</v>
      </c>
      <c r="F4">
        <v>4</v>
      </c>
      <c r="G4">
        <v>36</v>
      </c>
    </row>
    <row r="5" spans="1:7" x14ac:dyDescent="0.3">
      <c r="A5">
        <v>4</v>
      </c>
      <c r="B5" t="s">
        <v>159</v>
      </c>
      <c r="C5">
        <v>10</v>
      </c>
      <c r="D5">
        <v>0</v>
      </c>
      <c r="E5">
        <v>0</v>
      </c>
      <c r="F5">
        <v>1</v>
      </c>
      <c r="G5">
        <v>8</v>
      </c>
    </row>
    <row r="6" spans="1:7" x14ac:dyDescent="0.3">
      <c r="A6">
        <v>5</v>
      </c>
      <c r="B6" t="s">
        <v>153</v>
      </c>
      <c r="C6">
        <v>3</v>
      </c>
      <c r="D6">
        <v>0</v>
      </c>
      <c r="E6">
        <v>0</v>
      </c>
      <c r="F6">
        <v>0</v>
      </c>
      <c r="G6">
        <v>13</v>
      </c>
    </row>
    <row r="7" spans="1:7" x14ac:dyDescent="0.3">
      <c r="A7">
        <v>6</v>
      </c>
      <c r="B7" t="s">
        <v>102</v>
      </c>
      <c r="C7">
        <v>1</v>
      </c>
      <c r="D7">
        <v>1</v>
      </c>
      <c r="E7">
        <v>0</v>
      </c>
      <c r="F7">
        <v>54</v>
      </c>
      <c r="G7">
        <v>41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7.44140625" bestFit="1" customWidth="1"/>
    <col min="4" max="4" width="23.6640625" bestFit="1" customWidth="1"/>
    <col min="5" max="5" width="19.109375" bestFit="1" customWidth="1"/>
    <col min="6" max="6" width="13.33203125" bestFit="1" customWidth="1"/>
    <col min="7" max="7" width="13.109375" bestFit="1" customWidth="1"/>
  </cols>
  <sheetData>
    <row r="1" spans="1:7" x14ac:dyDescent="0.3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">
      <c r="A2">
        <v>1</v>
      </c>
      <c r="B2" t="s">
        <v>150</v>
      </c>
      <c r="C2">
        <v>157</v>
      </c>
      <c r="D2">
        <v>3219</v>
      </c>
      <c r="E2">
        <v>0</v>
      </c>
      <c r="F2">
        <v>27</v>
      </c>
      <c r="G2">
        <v>75</v>
      </c>
    </row>
    <row r="3" spans="1:7" x14ac:dyDescent="0.3">
      <c r="A3">
        <v>2</v>
      </c>
      <c r="B3" t="s">
        <v>152</v>
      </c>
      <c r="C3">
        <v>1</v>
      </c>
      <c r="D3">
        <v>10</v>
      </c>
      <c r="E3">
        <v>0</v>
      </c>
      <c r="F3">
        <v>424</v>
      </c>
      <c r="G3">
        <v>1161</v>
      </c>
    </row>
    <row r="4" spans="1:7" x14ac:dyDescent="0.3">
      <c r="A4">
        <v>3</v>
      </c>
      <c r="B4" t="s">
        <v>122</v>
      </c>
      <c r="C4">
        <v>3</v>
      </c>
      <c r="D4">
        <v>899</v>
      </c>
      <c r="E4">
        <v>0</v>
      </c>
      <c r="F4">
        <v>31</v>
      </c>
      <c r="G4">
        <v>538</v>
      </c>
    </row>
    <row r="5" spans="1:7" x14ac:dyDescent="0.3">
      <c r="A5">
        <v>4</v>
      </c>
      <c r="B5" t="s">
        <v>123</v>
      </c>
      <c r="C5">
        <v>36</v>
      </c>
      <c r="D5">
        <v>70</v>
      </c>
      <c r="E5">
        <v>0</v>
      </c>
      <c r="F5">
        <v>562</v>
      </c>
      <c r="G5">
        <v>723</v>
      </c>
    </row>
    <row r="6" spans="1:7" x14ac:dyDescent="0.3">
      <c r="A6">
        <v>5</v>
      </c>
      <c r="B6" t="s">
        <v>153</v>
      </c>
      <c r="C6">
        <v>80</v>
      </c>
      <c r="D6">
        <v>2</v>
      </c>
      <c r="E6">
        <v>0</v>
      </c>
      <c r="F6">
        <v>2</v>
      </c>
      <c r="G6">
        <v>427</v>
      </c>
    </row>
    <row r="7" spans="1:7" x14ac:dyDescent="0.3">
      <c r="A7">
        <v>6</v>
      </c>
      <c r="B7" t="s">
        <v>102</v>
      </c>
      <c r="C7">
        <v>80</v>
      </c>
      <c r="D7">
        <v>73</v>
      </c>
      <c r="E7">
        <v>0</v>
      </c>
      <c r="F7">
        <v>412</v>
      </c>
      <c r="G7">
        <v>859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4" x14ac:dyDescent="0.3"/>
  <cols>
    <col min="1" max="1" width="7.33203125" bestFit="1" customWidth="1"/>
    <col min="2" max="2" width="26.6640625" bestFit="1" customWidth="1"/>
    <col min="3" max="3" width="21.109375" bestFit="1" customWidth="1"/>
  </cols>
  <sheetData>
    <row r="1" spans="1:3" x14ac:dyDescent="0.3">
      <c r="A1" t="s">
        <v>106</v>
      </c>
      <c r="B1" t="s">
        <v>9</v>
      </c>
      <c r="C1" t="s">
        <v>107</v>
      </c>
    </row>
    <row r="2" spans="1:3" x14ac:dyDescent="0.3">
      <c r="A2">
        <v>735</v>
      </c>
      <c r="B2" t="s">
        <v>108</v>
      </c>
      <c r="C2" t="s">
        <v>160</v>
      </c>
    </row>
    <row r="3" spans="1:3" x14ac:dyDescent="0.3">
      <c r="A3">
        <v>792</v>
      </c>
      <c r="B3" t="s">
        <v>108</v>
      </c>
      <c r="C3" t="s">
        <v>161</v>
      </c>
    </row>
    <row r="4" spans="1:3" x14ac:dyDescent="0.3">
      <c r="A4">
        <v>787</v>
      </c>
      <c r="B4" t="s">
        <v>108</v>
      </c>
      <c r="C4" t="s">
        <v>162</v>
      </c>
    </row>
    <row r="5" spans="1:3" x14ac:dyDescent="0.3">
      <c r="A5">
        <v>770</v>
      </c>
      <c r="B5" t="s">
        <v>108</v>
      </c>
      <c r="C5" t="s">
        <v>163</v>
      </c>
    </row>
    <row r="6" spans="1:3" x14ac:dyDescent="0.3">
      <c r="A6">
        <v>739</v>
      </c>
      <c r="B6" t="s">
        <v>108</v>
      </c>
      <c r="C6" t="s">
        <v>164</v>
      </c>
    </row>
    <row r="7" spans="1:3" x14ac:dyDescent="0.3">
      <c r="A7">
        <v>3491</v>
      </c>
      <c r="B7" t="s">
        <v>5</v>
      </c>
      <c r="C7" t="s">
        <v>160</v>
      </c>
    </row>
    <row r="8" spans="1:3" x14ac:dyDescent="0.3">
      <c r="A8">
        <v>3526</v>
      </c>
      <c r="B8" t="s">
        <v>5</v>
      </c>
      <c r="C8" t="s">
        <v>161</v>
      </c>
    </row>
    <row r="9" spans="1:3" x14ac:dyDescent="0.3">
      <c r="A9">
        <v>3598</v>
      </c>
      <c r="B9" t="s">
        <v>5</v>
      </c>
      <c r="C9" t="s">
        <v>162</v>
      </c>
    </row>
    <row r="10" spans="1:3" x14ac:dyDescent="0.3">
      <c r="A10">
        <v>3639</v>
      </c>
      <c r="B10" t="s">
        <v>5</v>
      </c>
      <c r="C10" t="s">
        <v>163</v>
      </c>
    </row>
    <row r="11" spans="1:3" x14ac:dyDescent="0.3">
      <c r="A11">
        <v>3627</v>
      </c>
      <c r="B11" t="s">
        <v>5</v>
      </c>
      <c r="C11" t="s">
        <v>164</v>
      </c>
    </row>
    <row r="12" spans="1:3" x14ac:dyDescent="0.3">
      <c r="A12">
        <v>231</v>
      </c>
      <c r="B12" t="s">
        <v>6</v>
      </c>
      <c r="C12" t="s">
        <v>160</v>
      </c>
    </row>
    <row r="13" spans="1:3" x14ac:dyDescent="0.3">
      <c r="A13">
        <v>203</v>
      </c>
      <c r="B13" t="s">
        <v>6</v>
      </c>
      <c r="C13" t="s">
        <v>161</v>
      </c>
    </row>
    <row r="14" spans="1:3" x14ac:dyDescent="0.3">
      <c r="A14">
        <v>161</v>
      </c>
      <c r="B14" t="s">
        <v>6</v>
      </c>
      <c r="C14" t="s">
        <v>162</v>
      </c>
    </row>
    <row r="15" spans="1:3" x14ac:dyDescent="0.3">
      <c r="A15">
        <v>119</v>
      </c>
      <c r="B15" t="s">
        <v>6</v>
      </c>
      <c r="C15" t="s">
        <v>163</v>
      </c>
    </row>
    <row r="16" spans="1:3" x14ac:dyDescent="0.3">
      <c r="A16">
        <v>139</v>
      </c>
      <c r="B16" t="s">
        <v>6</v>
      </c>
      <c r="C16" t="s">
        <v>164</v>
      </c>
    </row>
    <row r="17" spans="1:3" x14ac:dyDescent="0.3">
      <c r="A17">
        <v>95</v>
      </c>
      <c r="B17" t="s">
        <v>7</v>
      </c>
      <c r="C17" t="s">
        <v>160</v>
      </c>
    </row>
    <row r="18" spans="1:3" x14ac:dyDescent="0.3">
      <c r="A18">
        <v>137</v>
      </c>
      <c r="B18" t="s">
        <v>7</v>
      </c>
      <c r="C18" t="s">
        <v>161</v>
      </c>
    </row>
    <row r="19" spans="1:3" x14ac:dyDescent="0.3">
      <c r="A19">
        <v>147</v>
      </c>
      <c r="B19" t="s">
        <v>7</v>
      </c>
      <c r="C19" t="s">
        <v>162</v>
      </c>
    </row>
    <row r="20" spans="1:3" x14ac:dyDescent="0.3">
      <c r="A20">
        <v>139</v>
      </c>
      <c r="B20" t="s">
        <v>7</v>
      </c>
      <c r="C20" t="s">
        <v>163</v>
      </c>
    </row>
    <row r="21" spans="1:3" x14ac:dyDescent="0.3">
      <c r="A21" s="2">
        <v>111</v>
      </c>
      <c r="B21" s="2" t="s">
        <v>7</v>
      </c>
      <c r="C21" s="2" t="s">
        <v>164</v>
      </c>
    </row>
    <row r="22" spans="1:3" x14ac:dyDescent="0.3">
      <c r="A22" s="2">
        <v>0</v>
      </c>
      <c r="B22" s="2" t="s">
        <v>132</v>
      </c>
      <c r="C22" s="2" t="s">
        <v>160</v>
      </c>
    </row>
    <row r="23" spans="1:3" x14ac:dyDescent="0.3">
      <c r="A23" s="2">
        <v>0</v>
      </c>
      <c r="B23" s="2" t="s">
        <v>132</v>
      </c>
      <c r="C23" s="2" t="s">
        <v>161</v>
      </c>
    </row>
    <row r="24" spans="1:3" x14ac:dyDescent="0.3">
      <c r="A24" s="2">
        <v>0</v>
      </c>
      <c r="B24" s="2" t="s">
        <v>132</v>
      </c>
      <c r="C24" s="2" t="s">
        <v>162</v>
      </c>
    </row>
    <row r="25" spans="1:3" x14ac:dyDescent="0.3">
      <c r="A25" s="2">
        <v>0</v>
      </c>
      <c r="B25" s="2" t="s">
        <v>132</v>
      </c>
      <c r="C25" s="2" t="s">
        <v>163</v>
      </c>
    </row>
    <row r="26" spans="1:3" x14ac:dyDescent="0.3">
      <c r="A26" s="2">
        <v>0</v>
      </c>
      <c r="B26" s="2" t="s">
        <v>132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2134</v>
      </c>
      <c r="C2" t="s">
        <v>34</v>
      </c>
    </row>
    <row r="3" spans="1:3" x14ac:dyDescent="0.3">
      <c r="A3" t="s">
        <v>112</v>
      </c>
      <c r="B3">
        <v>27965</v>
      </c>
      <c r="C3" t="s">
        <v>34</v>
      </c>
    </row>
    <row r="4" spans="1:3" x14ac:dyDescent="0.3">
      <c r="A4" t="s">
        <v>113</v>
      </c>
      <c r="B4">
        <v>939</v>
      </c>
      <c r="C4" t="s">
        <v>34</v>
      </c>
    </row>
    <row r="5" spans="1:3" x14ac:dyDescent="0.3">
      <c r="A5" t="s">
        <v>30</v>
      </c>
      <c r="B5">
        <v>40041</v>
      </c>
      <c r="C5" t="s">
        <v>34</v>
      </c>
    </row>
    <row r="6" spans="1:3" x14ac:dyDescent="0.3">
      <c r="A6" t="s">
        <v>111</v>
      </c>
      <c r="B6">
        <v>63</v>
      </c>
      <c r="C6" t="s">
        <v>24</v>
      </c>
    </row>
    <row r="7" spans="1:3" x14ac:dyDescent="0.3">
      <c r="A7" t="s">
        <v>112</v>
      </c>
      <c r="B7">
        <v>832</v>
      </c>
      <c r="C7" t="s">
        <v>24</v>
      </c>
    </row>
    <row r="8" spans="1:3" x14ac:dyDescent="0.3">
      <c r="A8" t="s">
        <v>113</v>
      </c>
      <c r="B8">
        <v>71</v>
      </c>
      <c r="C8" t="s">
        <v>24</v>
      </c>
    </row>
    <row r="9" spans="1:3" x14ac:dyDescent="0.3">
      <c r="A9" t="s">
        <v>30</v>
      </c>
      <c r="B9">
        <v>1499</v>
      </c>
      <c r="C9" t="s">
        <v>24</v>
      </c>
    </row>
    <row r="10" spans="1:3" x14ac:dyDescent="0.3">
      <c r="A10" t="s">
        <v>111</v>
      </c>
      <c r="B10">
        <v>132</v>
      </c>
      <c r="C10" t="s">
        <v>35</v>
      </c>
    </row>
    <row r="11" spans="1:3" x14ac:dyDescent="0.3">
      <c r="A11" t="s">
        <v>112</v>
      </c>
      <c r="B11">
        <v>1917</v>
      </c>
      <c r="C11" t="s">
        <v>35</v>
      </c>
    </row>
    <row r="12" spans="1:3" x14ac:dyDescent="0.3">
      <c r="A12" t="s">
        <v>113</v>
      </c>
      <c r="B12">
        <v>95</v>
      </c>
      <c r="C12" t="s">
        <v>35</v>
      </c>
    </row>
    <row r="13" spans="1:3" x14ac:dyDescent="0.3">
      <c r="A13" t="s">
        <v>30</v>
      </c>
      <c r="B13">
        <v>3331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471</v>
      </c>
      <c r="B2" t="s">
        <v>133</v>
      </c>
      <c r="C2" t="s">
        <v>3</v>
      </c>
      <c r="D2">
        <v>1</v>
      </c>
    </row>
    <row r="3" spans="1:4" x14ac:dyDescent="0.3">
      <c r="A3">
        <v>383</v>
      </c>
      <c r="B3" t="s">
        <v>133</v>
      </c>
      <c r="C3" t="s">
        <v>77</v>
      </c>
      <c r="D3">
        <v>1</v>
      </c>
    </row>
    <row r="4" spans="1:4" x14ac:dyDescent="0.3">
      <c r="A4">
        <v>45</v>
      </c>
      <c r="B4" t="s">
        <v>165</v>
      </c>
      <c r="C4" t="s">
        <v>3</v>
      </c>
      <c r="D4">
        <v>2</v>
      </c>
    </row>
    <row r="5" spans="1:4" x14ac:dyDescent="0.3">
      <c r="A5">
        <v>50</v>
      </c>
      <c r="B5" t="s">
        <v>165</v>
      </c>
      <c r="C5" t="s">
        <v>77</v>
      </c>
      <c r="D5">
        <v>2</v>
      </c>
    </row>
    <row r="6" spans="1:4" x14ac:dyDescent="0.3">
      <c r="A6">
        <v>0</v>
      </c>
      <c r="B6" t="s">
        <v>166</v>
      </c>
      <c r="C6" t="s">
        <v>3</v>
      </c>
      <c r="D6">
        <v>3</v>
      </c>
    </row>
    <row r="7" spans="1:4" x14ac:dyDescent="0.3">
      <c r="A7">
        <v>1</v>
      </c>
      <c r="B7" t="s">
        <v>166</v>
      </c>
      <c r="C7" t="s">
        <v>77</v>
      </c>
      <c r="D7">
        <v>3</v>
      </c>
    </row>
    <row r="8" spans="1:4" x14ac:dyDescent="0.3">
      <c r="A8">
        <v>2</v>
      </c>
      <c r="B8" t="s">
        <v>167</v>
      </c>
      <c r="C8" t="s">
        <v>3</v>
      </c>
      <c r="D8">
        <v>4</v>
      </c>
    </row>
    <row r="9" spans="1:4" x14ac:dyDescent="0.3">
      <c r="A9">
        <v>3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4" x14ac:dyDescent="0.3"/>
  <cols>
    <col min="1" max="1" width="21.6640625" bestFit="1" customWidth="1"/>
    <col min="2" max="2" width="8.5546875" bestFit="1" customWidth="1"/>
    <col min="3" max="3" width="14.88671875" bestFit="1" customWidth="1"/>
  </cols>
  <sheetData>
    <row r="1" spans="1:3" x14ac:dyDescent="0.3">
      <c r="A1" t="s">
        <v>109</v>
      </c>
      <c r="B1" t="s">
        <v>100</v>
      </c>
      <c r="C1" t="s">
        <v>110</v>
      </c>
    </row>
    <row r="2" spans="1:3" x14ac:dyDescent="0.3">
      <c r="A2" t="s">
        <v>111</v>
      </c>
      <c r="B2">
        <v>31864</v>
      </c>
      <c r="C2" t="s">
        <v>34</v>
      </c>
    </row>
    <row r="3" spans="1:3" x14ac:dyDescent="0.3">
      <c r="A3" t="s">
        <v>112</v>
      </c>
      <c r="B3">
        <v>279745</v>
      </c>
      <c r="C3" t="s">
        <v>34</v>
      </c>
    </row>
    <row r="4" spans="1:3" x14ac:dyDescent="0.3">
      <c r="A4" t="s">
        <v>113</v>
      </c>
      <c r="B4">
        <v>10666</v>
      </c>
      <c r="C4" t="s">
        <v>34</v>
      </c>
    </row>
    <row r="5" spans="1:3" x14ac:dyDescent="0.3">
      <c r="A5" t="s">
        <v>30</v>
      </c>
      <c r="B5">
        <v>439707</v>
      </c>
      <c r="C5" t="s">
        <v>34</v>
      </c>
    </row>
    <row r="6" spans="1:3" x14ac:dyDescent="0.3">
      <c r="A6" t="s">
        <v>111</v>
      </c>
      <c r="B6">
        <v>776</v>
      </c>
      <c r="C6" t="s">
        <v>24</v>
      </c>
    </row>
    <row r="7" spans="1:3" x14ac:dyDescent="0.3">
      <c r="A7" t="s">
        <v>112</v>
      </c>
      <c r="B7">
        <v>7069</v>
      </c>
      <c r="C7" t="s">
        <v>24</v>
      </c>
    </row>
    <row r="8" spans="1:3" x14ac:dyDescent="0.3">
      <c r="A8" t="s">
        <v>113</v>
      </c>
      <c r="B8">
        <v>665</v>
      </c>
      <c r="C8" t="s">
        <v>24</v>
      </c>
    </row>
    <row r="9" spans="1:3" x14ac:dyDescent="0.3">
      <c r="A9" t="s">
        <v>30</v>
      </c>
      <c r="B9">
        <v>13276</v>
      </c>
      <c r="C9" t="s">
        <v>24</v>
      </c>
    </row>
    <row r="10" spans="1:3" x14ac:dyDescent="0.3">
      <c r="A10" t="s">
        <v>111</v>
      </c>
      <c r="B10">
        <v>1441</v>
      </c>
      <c r="C10" t="s">
        <v>35</v>
      </c>
    </row>
    <row r="11" spans="1:3" x14ac:dyDescent="0.3">
      <c r="A11" t="s">
        <v>112</v>
      </c>
      <c r="B11">
        <v>18648</v>
      </c>
      <c r="C11" t="s">
        <v>35</v>
      </c>
    </row>
    <row r="12" spans="1:3" x14ac:dyDescent="0.3">
      <c r="A12" t="s">
        <v>113</v>
      </c>
      <c r="B12">
        <v>1034</v>
      </c>
      <c r="C12" t="s">
        <v>35</v>
      </c>
    </row>
    <row r="13" spans="1:3" x14ac:dyDescent="0.3">
      <c r="A13" t="s">
        <v>30</v>
      </c>
      <c r="B13">
        <v>33125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4" x14ac:dyDescent="0.3"/>
  <cols>
    <col min="1" max="1" width="8.5546875" bestFit="1" customWidth="1"/>
    <col min="2" max="2" width="76.5546875" bestFit="1" customWidth="1"/>
    <col min="3" max="3" width="18.88671875" bestFit="1" customWidth="1"/>
    <col min="4" max="4" width="5.33203125" bestFit="1" customWidth="1"/>
  </cols>
  <sheetData>
    <row r="1" spans="1:4" x14ac:dyDescent="0.3">
      <c r="A1" t="s">
        <v>100</v>
      </c>
      <c r="B1" t="s">
        <v>110</v>
      </c>
      <c r="C1" t="s">
        <v>98</v>
      </c>
      <c r="D1" t="s">
        <v>95</v>
      </c>
    </row>
    <row r="2" spans="1:4" x14ac:dyDescent="0.3">
      <c r="A2">
        <v>4100</v>
      </c>
      <c r="B2" t="s">
        <v>133</v>
      </c>
      <c r="C2" t="s">
        <v>3</v>
      </c>
      <c r="D2">
        <v>1</v>
      </c>
    </row>
    <row r="3" spans="1:4" x14ac:dyDescent="0.3">
      <c r="A3">
        <v>3504</v>
      </c>
      <c r="B3" t="s">
        <v>133</v>
      </c>
      <c r="C3" t="s">
        <v>77</v>
      </c>
      <c r="D3">
        <v>1</v>
      </c>
    </row>
    <row r="4" spans="1:4" x14ac:dyDescent="0.3">
      <c r="A4">
        <v>453</v>
      </c>
      <c r="B4" t="s">
        <v>165</v>
      </c>
      <c r="C4" t="s">
        <v>3</v>
      </c>
      <c r="D4">
        <v>2</v>
      </c>
    </row>
    <row r="5" spans="1:4" x14ac:dyDescent="0.3">
      <c r="A5">
        <v>421</v>
      </c>
      <c r="B5" t="s">
        <v>165</v>
      </c>
      <c r="C5" t="s">
        <v>77</v>
      </c>
      <c r="D5">
        <v>2</v>
      </c>
    </row>
    <row r="6" spans="1:4" x14ac:dyDescent="0.3">
      <c r="A6">
        <v>0</v>
      </c>
      <c r="B6" t="s">
        <v>166</v>
      </c>
      <c r="C6" t="s">
        <v>3</v>
      </c>
      <c r="D6">
        <v>3</v>
      </c>
    </row>
    <row r="7" spans="1:4" x14ac:dyDescent="0.3">
      <c r="A7">
        <v>15</v>
      </c>
      <c r="B7" t="s">
        <v>166</v>
      </c>
      <c r="C7" t="s">
        <v>77</v>
      </c>
      <c r="D7">
        <v>3</v>
      </c>
    </row>
    <row r="8" spans="1:4" x14ac:dyDescent="0.3">
      <c r="A8">
        <v>58</v>
      </c>
      <c r="B8" t="s">
        <v>167</v>
      </c>
      <c r="C8" t="s">
        <v>3</v>
      </c>
      <c r="D8">
        <v>4</v>
      </c>
    </row>
    <row r="9" spans="1:4" x14ac:dyDescent="0.3">
      <c r="A9">
        <v>41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4" x14ac:dyDescent="0.3"/>
  <cols>
    <col min="1" max="1" width="5.33203125" bestFit="1" customWidth="1"/>
    <col min="2" max="2" width="41.109375" bestFit="1" customWidth="1"/>
    <col min="3" max="3" width="8.5546875" bestFit="1" customWidth="1"/>
    <col min="4" max="4" width="41.33203125" bestFit="1" customWidth="1"/>
    <col min="5" max="5" width="10" bestFit="1" customWidth="1"/>
  </cols>
  <sheetData>
    <row r="1" spans="1:5" x14ac:dyDescent="0.3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">
      <c r="A2">
        <v>1</v>
      </c>
      <c r="B2" t="s">
        <v>34</v>
      </c>
      <c r="C2">
        <v>18412</v>
      </c>
      <c r="D2" t="s">
        <v>115</v>
      </c>
      <c r="E2">
        <v>1</v>
      </c>
    </row>
    <row r="3" spans="1:5" x14ac:dyDescent="0.3">
      <c r="A3">
        <v>2</v>
      </c>
      <c r="B3" t="s">
        <v>35</v>
      </c>
      <c r="C3">
        <v>584</v>
      </c>
      <c r="D3" t="s">
        <v>115</v>
      </c>
      <c r="E3">
        <v>1</v>
      </c>
    </row>
    <row r="4" spans="1:5" x14ac:dyDescent="0.3">
      <c r="A4">
        <v>3</v>
      </c>
      <c r="B4" t="s">
        <v>36</v>
      </c>
      <c r="C4">
        <v>339</v>
      </c>
      <c r="D4" t="s">
        <v>115</v>
      </c>
      <c r="E4">
        <v>1</v>
      </c>
    </row>
    <row r="5" spans="1:5" x14ac:dyDescent="0.3">
      <c r="A5">
        <v>4</v>
      </c>
      <c r="B5" t="s">
        <v>37</v>
      </c>
      <c r="C5">
        <v>18</v>
      </c>
      <c r="D5" t="s">
        <v>115</v>
      </c>
      <c r="E5">
        <v>1</v>
      </c>
    </row>
    <row r="6" spans="1:5" x14ac:dyDescent="0.3">
      <c r="A6">
        <v>5</v>
      </c>
      <c r="B6" t="s">
        <v>38</v>
      </c>
      <c r="C6">
        <v>7</v>
      </c>
      <c r="D6" t="s">
        <v>115</v>
      </c>
      <c r="E6">
        <v>1</v>
      </c>
    </row>
    <row r="7" spans="1:5" x14ac:dyDescent="0.3">
      <c r="A7">
        <v>6</v>
      </c>
      <c r="B7" t="s">
        <v>46</v>
      </c>
      <c r="C7">
        <v>6</v>
      </c>
      <c r="D7" t="s">
        <v>115</v>
      </c>
      <c r="E7">
        <v>1</v>
      </c>
    </row>
    <row r="8" spans="1:5" x14ac:dyDescent="0.3">
      <c r="A8">
        <v>7</v>
      </c>
      <c r="B8" t="s">
        <v>116</v>
      </c>
      <c r="C8">
        <v>1</v>
      </c>
      <c r="D8" t="s">
        <v>115</v>
      </c>
      <c r="E8">
        <v>1</v>
      </c>
    </row>
    <row r="9" spans="1:5" x14ac:dyDescent="0.3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">
      <c r="A10">
        <v>9</v>
      </c>
      <c r="B10" t="s">
        <v>39</v>
      </c>
      <c r="C10">
        <v>11</v>
      </c>
      <c r="D10" t="s">
        <v>115</v>
      </c>
      <c r="E10">
        <v>1</v>
      </c>
    </row>
    <row r="11" spans="1:5" x14ac:dyDescent="0.3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3">
      <c r="A12">
        <v>11</v>
      </c>
      <c r="B12" t="s">
        <v>41</v>
      </c>
      <c r="C12">
        <v>973</v>
      </c>
      <c r="D12" t="s">
        <v>115</v>
      </c>
      <c r="E12">
        <v>1</v>
      </c>
    </row>
    <row r="13" spans="1:5" x14ac:dyDescent="0.3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">
      <c r="A14">
        <v>13</v>
      </c>
      <c r="B14" t="s">
        <v>11</v>
      </c>
      <c r="C14">
        <v>3</v>
      </c>
      <c r="D14" t="s">
        <v>115</v>
      </c>
      <c r="E14">
        <v>1</v>
      </c>
    </row>
    <row r="15" spans="1:5" x14ac:dyDescent="0.3">
      <c r="A15">
        <v>14</v>
      </c>
      <c r="B15" t="s">
        <v>43</v>
      </c>
      <c r="C15">
        <v>16</v>
      </c>
      <c r="D15" t="s">
        <v>115</v>
      </c>
      <c r="E15">
        <v>1</v>
      </c>
    </row>
    <row r="16" spans="1:5" x14ac:dyDescent="0.3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">
      <c r="A17">
        <v>16</v>
      </c>
      <c r="B17" t="s">
        <v>45</v>
      </c>
      <c r="C17">
        <v>3</v>
      </c>
      <c r="D17" t="s">
        <v>115</v>
      </c>
      <c r="E17">
        <v>1</v>
      </c>
    </row>
    <row r="18" spans="1:5" x14ac:dyDescent="0.3">
      <c r="A18">
        <v>1</v>
      </c>
      <c r="B18" t="s">
        <v>34</v>
      </c>
      <c r="C18">
        <v>6768</v>
      </c>
      <c r="D18" t="s">
        <v>12</v>
      </c>
      <c r="E18">
        <v>2</v>
      </c>
    </row>
    <row r="19" spans="1:5" x14ac:dyDescent="0.3">
      <c r="A19">
        <v>2</v>
      </c>
      <c r="B19" t="s">
        <v>35</v>
      </c>
      <c r="C19">
        <v>276</v>
      </c>
      <c r="D19" t="s">
        <v>12</v>
      </c>
      <c r="E19">
        <v>2</v>
      </c>
    </row>
    <row r="20" spans="1:5" x14ac:dyDescent="0.3">
      <c r="A20">
        <v>3</v>
      </c>
      <c r="B20" t="s">
        <v>36</v>
      </c>
      <c r="C20">
        <v>128</v>
      </c>
      <c r="D20" t="s">
        <v>12</v>
      </c>
      <c r="E20">
        <v>2</v>
      </c>
    </row>
    <row r="21" spans="1:5" x14ac:dyDescent="0.3">
      <c r="A21">
        <v>4</v>
      </c>
      <c r="B21" t="s">
        <v>37</v>
      </c>
      <c r="C21">
        <v>3</v>
      </c>
      <c r="D21" t="s">
        <v>12</v>
      </c>
      <c r="E21">
        <v>2</v>
      </c>
    </row>
    <row r="22" spans="1:5" x14ac:dyDescent="0.3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">
      <c r="A23">
        <v>6</v>
      </c>
      <c r="B23" t="s">
        <v>46</v>
      </c>
      <c r="C23">
        <v>2</v>
      </c>
      <c r="D23" t="s">
        <v>12</v>
      </c>
      <c r="E23">
        <v>2</v>
      </c>
    </row>
    <row r="24" spans="1:5" x14ac:dyDescent="0.3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3">
      <c r="A26">
        <v>9</v>
      </c>
      <c r="B26" t="s">
        <v>39</v>
      </c>
      <c r="C26">
        <v>9</v>
      </c>
      <c r="D26" t="s">
        <v>12</v>
      </c>
      <c r="E26">
        <v>2</v>
      </c>
    </row>
    <row r="27" spans="1:5" x14ac:dyDescent="0.3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">
      <c r="A28">
        <v>11</v>
      </c>
      <c r="B28" t="s">
        <v>41</v>
      </c>
      <c r="C28">
        <v>412</v>
      </c>
      <c r="D28" t="s">
        <v>12</v>
      </c>
      <c r="E28">
        <v>2</v>
      </c>
    </row>
    <row r="29" spans="1:5" x14ac:dyDescent="0.3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">
      <c r="A31">
        <v>14</v>
      </c>
      <c r="B31" t="s">
        <v>43</v>
      </c>
      <c r="C31">
        <v>5</v>
      </c>
      <c r="D31" t="s">
        <v>12</v>
      </c>
      <c r="E31">
        <v>2</v>
      </c>
    </row>
    <row r="32" spans="1:5" x14ac:dyDescent="0.3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">
      <c r="A33">
        <v>16</v>
      </c>
      <c r="B33" t="s">
        <v>45</v>
      </c>
      <c r="C33">
        <v>1</v>
      </c>
      <c r="D33" t="s">
        <v>12</v>
      </c>
      <c r="E33">
        <v>2</v>
      </c>
    </row>
    <row r="34" spans="1:5" x14ac:dyDescent="0.3">
      <c r="A34">
        <v>1</v>
      </c>
      <c r="B34" t="s">
        <v>34</v>
      </c>
      <c r="C34">
        <v>18235</v>
      </c>
      <c r="D34" t="s">
        <v>94</v>
      </c>
      <c r="E34">
        <v>3</v>
      </c>
    </row>
    <row r="35" spans="1:5" x14ac:dyDescent="0.3">
      <c r="A35">
        <v>2</v>
      </c>
      <c r="B35" t="s">
        <v>35</v>
      </c>
      <c r="C35">
        <v>113</v>
      </c>
      <c r="D35" t="s">
        <v>94</v>
      </c>
      <c r="E35">
        <v>3</v>
      </c>
    </row>
    <row r="36" spans="1:5" x14ac:dyDescent="0.3">
      <c r="A36">
        <v>3</v>
      </c>
      <c r="B36" t="s">
        <v>36</v>
      </c>
      <c r="C36">
        <v>101</v>
      </c>
      <c r="D36" t="s">
        <v>94</v>
      </c>
      <c r="E36">
        <v>3</v>
      </c>
    </row>
    <row r="37" spans="1:5" x14ac:dyDescent="0.3">
      <c r="A37">
        <v>4</v>
      </c>
      <c r="B37" t="s">
        <v>37</v>
      </c>
      <c r="C37">
        <v>1</v>
      </c>
      <c r="D37" t="s">
        <v>94</v>
      </c>
      <c r="E37">
        <v>3</v>
      </c>
    </row>
    <row r="38" spans="1:5" x14ac:dyDescent="0.3">
      <c r="A38">
        <v>5</v>
      </c>
      <c r="B38" t="s">
        <v>38</v>
      </c>
      <c r="C38">
        <v>2</v>
      </c>
      <c r="D38" t="s">
        <v>94</v>
      </c>
      <c r="E38">
        <v>3</v>
      </c>
    </row>
    <row r="39" spans="1:5" x14ac:dyDescent="0.3">
      <c r="A39">
        <v>6</v>
      </c>
      <c r="B39" t="s">
        <v>46</v>
      </c>
      <c r="C39">
        <v>1</v>
      </c>
      <c r="D39" t="s">
        <v>94</v>
      </c>
      <c r="E39">
        <v>3</v>
      </c>
    </row>
    <row r="40" spans="1:5" x14ac:dyDescent="0.3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">
      <c r="A44">
        <v>11</v>
      </c>
      <c r="B44" t="s">
        <v>41</v>
      </c>
      <c r="C44">
        <v>5</v>
      </c>
      <c r="D44" t="s">
        <v>94</v>
      </c>
      <c r="E44">
        <v>3</v>
      </c>
    </row>
    <row r="45" spans="1:5" x14ac:dyDescent="0.3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3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">
      <c r="A50">
        <v>1</v>
      </c>
      <c r="B50" t="s">
        <v>34</v>
      </c>
      <c r="C50">
        <v>1446</v>
      </c>
      <c r="D50" t="s">
        <v>84</v>
      </c>
      <c r="E50">
        <v>4</v>
      </c>
    </row>
    <row r="51" spans="1:5" x14ac:dyDescent="0.3">
      <c r="A51">
        <v>2</v>
      </c>
      <c r="B51" t="s">
        <v>35</v>
      </c>
      <c r="C51">
        <v>71</v>
      </c>
      <c r="D51" t="s">
        <v>84</v>
      </c>
      <c r="E51">
        <v>4</v>
      </c>
    </row>
    <row r="52" spans="1:5" x14ac:dyDescent="0.3">
      <c r="A52">
        <v>3</v>
      </c>
      <c r="B52" t="s">
        <v>36</v>
      </c>
      <c r="C52">
        <v>60</v>
      </c>
      <c r="D52" t="s">
        <v>84</v>
      </c>
      <c r="E52">
        <v>4</v>
      </c>
    </row>
    <row r="53" spans="1:5" x14ac:dyDescent="0.3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">
      <c r="A60">
        <v>11</v>
      </c>
      <c r="B60" t="s">
        <v>41</v>
      </c>
      <c r="C60">
        <v>41</v>
      </c>
      <c r="D60" t="s">
        <v>84</v>
      </c>
      <c r="E60">
        <v>4</v>
      </c>
    </row>
    <row r="61" spans="1:5" x14ac:dyDescent="0.3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">
      <c r="A66">
        <v>1</v>
      </c>
      <c r="B66" t="s">
        <v>34</v>
      </c>
      <c r="C66">
        <v>467</v>
      </c>
      <c r="D66" t="s">
        <v>117</v>
      </c>
      <c r="E66">
        <v>5</v>
      </c>
    </row>
    <row r="67" spans="1:5" x14ac:dyDescent="0.3">
      <c r="A67">
        <v>2</v>
      </c>
      <c r="B67" t="s">
        <v>35</v>
      </c>
      <c r="C67">
        <v>44</v>
      </c>
      <c r="D67" t="s">
        <v>117</v>
      </c>
      <c r="E67">
        <v>5</v>
      </c>
    </row>
    <row r="68" spans="1:5" x14ac:dyDescent="0.3">
      <c r="A68">
        <v>3</v>
      </c>
      <c r="B68" t="s">
        <v>36</v>
      </c>
      <c r="C68">
        <v>13</v>
      </c>
      <c r="D68" t="s">
        <v>117</v>
      </c>
      <c r="E68">
        <v>5</v>
      </c>
    </row>
    <row r="69" spans="1:5" x14ac:dyDescent="0.3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3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">
      <c r="A74">
        <v>9</v>
      </c>
      <c r="B74" t="s">
        <v>39</v>
      </c>
      <c r="C74">
        <v>1</v>
      </c>
      <c r="D74" t="s">
        <v>117</v>
      </c>
      <c r="E74">
        <v>5</v>
      </c>
    </row>
    <row r="75" spans="1:5" x14ac:dyDescent="0.3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">
      <c r="A76">
        <v>11</v>
      </c>
      <c r="B76" t="s">
        <v>41</v>
      </c>
      <c r="C76">
        <v>837</v>
      </c>
      <c r="D76" t="s">
        <v>117</v>
      </c>
      <c r="E76">
        <v>5</v>
      </c>
    </row>
    <row r="77" spans="1:5" x14ac:dyDescent="0.3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">
      <c r="A81">
        <v>16</v>
      </c>
      <c r="B81" t="s">
        <v>45</v>
      </c>
      <c r="C81">
        <v>1</v>
      </c>
      <c r="D81" t="s">
        <v>117</v>
      </c>
      <c r="E81">
        <v>5</v>
      </c>
    </row>
    <row r="82" spans="1:5" x14ac:dyDescent="0.3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3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">
      <c r="A92">
        <v>11</v>
      </c>
      <c r="B92" t="s">
        <v>41</v>
      </c>
      <c r="C92">
        <v>140</v>
      </c>
      <c r="D92" t="s">
        <v>39</v>
      </c>
      <c r="E92">
        <v>6</v>
      </c>
    </row>
    <row r="93" spans="1:5" x14ac:dyDescent="0.3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">
      <c r="A124" s="2">
        <v>11</v>
      </c>
      <c r="B124" s="2" t="s">
        <v>41</v>
      </c>
      <c r="C124" s="2">
        <v>140</v>
      </c>
      <c r="D124" s="2" t="s">
        <v>42</v>
      </c>
      <c r="E124" s="2">
        <v>8</v>
      </c>
    </row>
    <row r="125" spans="1:5" x14ac:dyDescent="0.3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">
      <c r="A130" s="2">
        <v>1</v>
      </c>
      <c r="B130" s="2" t="s">
        <v>34</v>
      </c>
      <c r="C130" s="2">
        <v>40000</v>
      </c>
      <c r="D130" s="2" t="s">
        <v>83</v>
      </c>
      <c r="E130" s="2">
        <v>9</v>
      </c>
    </row>
    <row r="131" spans="1:5" x14ac:dyDescent="0.3">
      <c r="A131" s="2">
        <v>2</v>
      </c>
      <c r="B131" s="2" t="s">
        <v>35</v>
      </c>
      <c r="C131" s="2">
        <v>942</v>
      </c>
      <c r="D131" s="2" t="s">
        <v>83</v>
      </c>
      <c r="E131" s="2">
        <v>9</v>
      </c>
    </row>
    <row r="132" spans="1:5" x14ac:dyDescent="0.3">
      <c r="A132" s="2">
        <v>3</v>
      </c>
      <c r="B132" s="2" t="s">
        <v>36</v>
      </c>
      <c r="C132" s="2">
        <v>740</v>
      </c>
      <c r="D132" s="2" t="s">
        <v>83</v>
      </c>
      <c r="E132" s="2">
        <v>9</v>
      </c>
    </row>
    <row r="133" spans="1:5" x14ac:dyDescent="0.3">
      <c r="A133" s="2">
        <v>4</v>
      </c>
      <c r="B133" s="2" t="s">
        <v>37</v>
      </c>
      <c r="C133" s="2">
        <v>17</v>
      </c>
      <c r="D133" s="2" t="s">
        <v>83</v>
      </c>
      <c r="E133" s="2">
        <v>9</v>
      </c>
    </row>
    <row r="134" spans="1:5" x14ac:dyDescent="0.3">
      <c r="A134" s="2">
        <v>5</v>
      </c>
      <c r="B134" s="2" t="s">
        <v>38</v>
      </c>
      <c r="C134" s="2">
        <v>3</v>
      </c>
      <c r="D134" s="2" t="s">
        <v>83</v>
      </c>
      <c r="E134" s="2">
        <v>9</v>
      </c>
    </row>
    <row r="135" spans="1:5" x14ac:dyDescent="0.3">
      <c r="A135" s="2">
        <v>6</v>
      </c>
      <c r="B135" s="2" t="s">
        <v>46</v>
      </c>
      <c r="C135" s="2">
        <v>9</v>
      </c>
      <c r="D135" s="2" t="s">
        <v>83</v>
      </c>
      <c r="E135" s="2">
        <v>9</v>
      </c>
    </row>
    <row r="136" spans="1:5" x14ac:dyDescent="0.3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">
      <c r="A137" s="2">
        <v>8</v>
      </c>
      <c r="B137" s="2" t="s">
        <v>4</v>
      </c>
      <c r="C137" s="2">
        <v>2</v>
      </c>
      <c r="D137" s="2" t="s">
        <v>83</v>
      </c>
      <c r="E137" s="2">
        <v>9</v>
      </c>
    </row>
    <row r="138" spans="1:5" x14ac:dyDescent="0.3">
      <c r="A138" s="2">
        <v>9</v>
      </c>
      <c r="B138" s="2" t="s">
        <v>39</v>
      </c>
      <c r="C138" s="2">
        <v>12</v>
      </c>
      <c r="D138" s="2" t="s">
        <v>83</v>
      </c>
      <c r="E138" s="2">
        <v>9</v>
      </c>
    </row>
    <row r="139" spans="1:5" x14ac:dyDescent="0.3">
      <c r="A139" s="2">
        <v>10</v>
      </c>
      <c r="B139" s="2" t="s">
        <v>40</v>
      </c>
      <c r="C139" s="2">
        <v>1</v>
      </c>
      <c r="D139" s="2" t="s">
        <v>83</v>
      </c>
      <c r="E139" s="2">
        <v>9</v>
      </c>
    </row>
    <row r="140" spans="1:5" x14ac:dyDescent="0.3">
      <c r="A140" s="2">
        <v>11</v>
      </c>
      <c r="B140" s="2" t="s">
        <v>41</v>
      </c>
      <c r="C140" s="2">
        <v>2077</v>
      </c>
      <c r="D140" s="2" t="s">
        <v>83</v>
      </c>
      <c r="E140" s="2">
        <v>9</v>
      </c>
    </row>
    <row r="141" spans="1:5" x14ac:dyDescent="0.3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">
      <c r="A142" s="2">
        <v>13</v>
      </c>
      <c r="B142" s="2" t="s">
        <v>11</v>
      </c>
      <c r="C142" s="2">
        <v>29</v>
      </c>
      <c r="D142" s="2" t="s">
        <v>83</v>
      </c>
      <c r="E142" s="2">
        <v>9</v>
      </c>
    </row>
    <row r="143" spans="1:5" x14ac:dyDescent="0.3">
      <c r="A143" s="2">
        <v>14</v>
      </c>
      <c r="B143" s="2" t="s">
        <v>43</v>
      </c>
      <c r="C143" s="2">
        <v>8</v>
      </c>
      <c r="D143" s="2" t="s">
        <v>83</v>
      </c>
      <c r="E143" s="2">
        <v>9</v>
      </c>
    </row>
    <row r="144" spans="1:5" x14ac:dyDescent="0.3">
      <c r="A144" s="2">
        <v>15</v>
      </c>
      <c r="B144" s="2" t="s">
        <v>44</v>
      </c>
      <c r="C144" s="2">
        <v>3</v>
      </c>
      <c r="D144" s="2" t="s">
        <v>83</v>
      </c>
      <c r="E144" s="2">
        <v>9</v>
      </c>
    </row>
    <row r="145" spans="1:5" x14ac:dyDescent="0.3">
      <c r="A145" s="2">
        <v>16</v>
      </c>
      <c r="B145" s="2" t="s">
        <v>45</v>
      </c>
      <c r="C145" s="2">
        <v>8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4" x14ac:dyDescent="0.3"/>
  <cols>
    <col min="1" max="1" width="5.33203125" bestFit="1" customWidth="1"/>
    <col min="2" max="2" width="8.5546875" bestFit="1" customWidth="1"/>
    <col min="3" max="3" width="38.6640625" bestFit="1" customWidth="1"/>
    <col min="4" max="4" width="18.6640625" bestFit="1" customWidth="1"/>
  </cols>
  <sheetData>
    <row r="1" spans="1:4" x14ac:dyDescent="0.3">
      <c r="A1" t="s">
        <v>95</v>
      </c>
      <c r="B1" t="s">
        <v>100</v>
      </c>
      <c r="C1" t="s">
        <v>2</v>
      </c>
      <c r="D1" t="s">
        <v>110</v>
      </c>
    </row>
    <row r="2" spans="1:4" x14ac:dyDescent="0.3">
      <c r="A2">
        <v>1</v>
      </c>
      <c r="B2">
        <v>7</v>
      </c>
      <c r="C2" t="s">
        <v>85</v>
      </c>
      <c r="D2" t="s">
        <v>3</v>
      </c>
    </row>
    <row r="3" spans="1:4" x14ac:dyDescent="0.3">
      <c r="A3">
        <v>2</v>
      </c>
      <c r="B3">
        <v>4</v>
      </c>
      <c r="C3" t="s">
        <v>85</v>
      </c>
      <c r="D3" t="s">
        <v>86</v>
      </c>
    </row>
    <row r="4" spans="1:4" x14ac:dyDescent="0.3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4" x14ac:dyDescent="0.3"/>
  <cols>
    <col min="1" max="1" width="5.33203125" bestFit="1" customWidth="1"/>
    <col min="2" max="2" width="19.44140625" bestFit="1" customWidth="1"/>
    <col min="3" max="3" width="8.5546875" bestFit="1" customWidth="1"/>
  </cols>
  <sheetData>
    <row r="1" spans="1:3" x14ac:dyDescent="0.3">
      <c r="A1" t="s">
        <v>95</v>
      </c>
      <c r="B1" t="s">
        <v>130</v>
      </c>
      <c r="C1" t="s">
        <v>100</v>
      </c>
    </row>
    <row r="2" spans="1:3" x14ac:dyDescent="0.3">
      <c r="A2">
        <v>1</v>
      </c>
      <c r="B2" t="s">
        <v>13</v>
      </c>
      <c r="C2">
        <v>243</v>
      </c>
    </row>
    <row r="3" spans="1:3" x14ac:dyDescent="0.3">
      <c r="A3">
        <v>2</v>
      </c>
      <c r="B3" t="s">
        <v>14</v>
      </c>
      <c r="C3">
        <v>52</v>
      </c>
    </row>
    <row r="4" spans="1:3" x14ac:dyDescent="0.3">
      <c r="A4">
        <v>3</v>
      </c>
      <c r="B4" t="s">
        <v>15</v>
      </c>
      <c r="C4">
        <v>26</v>
      </c>
    </row>
    <row r="5" spans="1:3" x14ac:dyDescent="0.3">
      <c r="A5">
        <v>4</v>
      </c>
      <c r="B5" t="s">
        <v>80</v>
      </c>
      <c r="C5">
        <v>97</v>
      </c>
    </row>
    <row r="6" spans="1:3" x14ac:dyDescent="0.3">
      <c r="A6">
        <v>5</v>
      </c>
      <c r="B6" t="s">
        <v>81</v>
      </c>
      <c r="C6">
        <v>0</v>
      </c>
    </row>
    <row r="7" spans="1:3" x14ac:dyDescent="0.3">
      <c r="A7">
        <v>6</v>
      </c>
      <c r="B7" t="s">
        <v>131</v>
      </c>
      <c r="C7">
        <v>0</v>
      </c>
    </row>
    <row r="8" spans="1:3" x14ac:dyDescent="0.3">
      <c r="A8">
        <v>7</v>
      </c>
      <c r="B8" t="s">
        <v>16</v>
      </c>
      <c r="C8">
        <v>0</v>
      </c>
    </row>
    <row r="9" spans="1:3" x14ac:dyDescent="0.3">
      <c r="A9">
        <v>8</v>
      </c>
      <c r="B9" t="s">
        <v>17</v>
      </c>
      <c r="C9">
        <v>0</v>
      </c>
    </row>
    <row r="10" spans="1:3" x14ac:dyDescent="0.3">
      <c r="A10">
        <v>9</v>
      </c>
      <c r="B10" t="s">
        <v>18</v>
      </c>
      <c r="C10">
        <v>0</v>
      </c>
    </row>
    <row r="11" spans="1:3" x14ac:dyDescent="0.3">
      <c r="A11">
        <v>10</v>
      </c>
      <c r="B11" t="s">
        <v>19</v>
      </c>
      <c r="C11">
        <v>0</v>
      </c>
    </row>
    <row r="12" spans="1:3" x14ac:dyDescent="0.3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4" x14ac:dyDescent="0.3"/>
  <cols>
    <col min="1" max="1" width="5.33203125" bestFit="1" customWidth="1"/>
    <col min="2" max="2" width="14.554687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95</v>
      </c>
      <c r="B1" t="s">
        <v>126</v>
      </c>
      <c r="C1" t="s">
        <v>30</v>
      </c>
      <c r="D1" t="s">
        <v>127</v>
      </c>
    </row>
    <row r="2" spans="1:4" x14ac:dyDescent="0.3">
      <c r="A2">
        <v>1</v>
      </c>
      <c r="B2" t="s">
        <v>128</v>
      </c>
      <c r="C2">
        <v>0</v>
      </c>
      <c r="D2">
        <v>0</v>
      </c>
    </row>
    <row r="3" spans="1:4" x14ac:dyDescent="0.3">
      <c r="A3">
        <v>2</v>
      </c>
      <c r="B3" t="s">
        <v>129</v>
      </c>
      <c r="C3">
        <v>0</v>
      </c>
      <c r="D3">
        <v>0</v>
      </c>
    </row>
    <row r="4" spans="1:4" x14ac:dyDescent="0.3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123</v>
      </c>
      <c r="C2" t="s">
        <v>31</v>
      </c>
      <c r="D2" t="s">
        <v>30</v>
      </c>
      <c r="E2">
        <v>1</v>
      </c>
      <c r="F2">
        <v>72</v>
      </c>
      <c r="G2">
        <v>1</v>
      </c>
    </row>
    <row r="3" spans="1:7" x14ac:dyDescent="0.3">
      <c r="A3">
        <v>2</v>
      </c>
      <c r="B3" t="s">
        <v>150</v>
      </c>
      <c r="C3" t="s">
        <v>31</v>
      </c>
      <c r="D3" t="s">
        <v>30</v>
      </c>
      <c r="E3">
        <v>1</v>
      </c>
      <c r="F3">
        <v>174</v>
      </c>
      <c r="G3">
        <v>1</v>
      </c>
    </row>
    <row r="4" spans="1:7" x14ac:dyDescent="0.3">
      <c r="A4">
        <v>3</v>
      </c>
      <c r="B4" t="s">
        <v>122</v>
      </c>
      <c r="C4" t="s">
        <v>31</v>
      </c>
      <c r="D4" t="s">
        <v>30</v>
      </c>
      <c r="E4">
        <v>1</v>
      </c>
      <c r="F4">
        <v>77</v>
      </c>
      <c r="G4">
        <v>1</v>
      </c>
    </row>
    <row r="5" spans="1:7" x14ac:dyDescent="0.3">
      <c r="A5">
        <v>4</v>
      </c>
      <c r="B5" t="s">
        <v>151</v>
      </c>
      <c r="C5" t="s">
        <v>31</v>
      </c>
      <c r="D5" t="s">
        <v>30</v>
      </c>
      <c r="E5">
        <v>1</v>
      </c>
      <c r="F5">
        <v>34</v>
      </c>
      <c r="G5">
        <v>1</v>
      </c>
    </row>
    <row r="6" spans="1:7" x14ac:dyDescent="0.3">
      <c r="A6">
        <v>5</v>
      </c>
      <c r="B6" t="s">
        <v>152</v>
      </c>
      <c r="C6" t="s">
        <v>31</v>
      </c>
      <c r="D6" t="s">
        <v>30</v>
      </c>
      <c r="E6">
        <v>1</v>
      </c>
      <c r="F6">
        <v>9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119</v>
      </c>
      <c r="G7">
        <v>1</v>
      </c>
    </row>
    <row r="8" spans="1:7" x14ac:dyDescent="0.3">
      <c r="A8">
        <v>1</v>
      </c>
      <c r="B8" t="s">
        <v>123</v>
      </c>
      <c r="C8" t="s">
        <v>31</v>
      </c>
      <c r="D8" t="s">
        <v>10</v>
      </c>
      <c r="E8">
        <v>2</v>
      </c>
      <c r="F8">
        <v>164</v>
      </c>
      <c r="G8">
        <v>1</v>
      </c>
    </row>
    <row r="9" spans="1:7" x14ac:dyDescent="0.3">
      <c r="A9">
        <v>2</v>
      </c>
      <c r="B9" t="s">
        <v>150</v>
      </c>
      <c r="C9" t="s">
        <v>31</v>
      </c>
      <c r="D9" t="s">
        <v>10</v>
      </c>
      <c r="E9">
        <v>2</v>
      </c>
      <c r="F9">
        <v>212</v>
      </c>
      <c r="G9">
        <v>1</v>
      </c>
    </row>
    <row r="10" spans="1:7" x14ac:dyDescent="0.3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98</v>
      </c>
      <c r="G10">
        <v>1</v>
      </c>
    </row>
    <row r="11" spans="1:7" x14ac:dyDescent="0.3">
      <c r="A11">
        <v>4</v>
      </c>
      <c r="B11" t="s">
        <v>151</v>
      </c>
      <c r="C11" t="s">
        <v>31</v>
      </c>
      <c r="D11" t="s">
        <v>10</v>
      </c>
      <c r="E11">
        <v>2</v>
      </c>
      <c r="F11">
        <v>48</v>
      </c>
      <c r="G11">
        <v>1</v>
      </c>
    </row>
    <row r="12" spans="1:7" x14ac:dyDescent="0.3">
      <c r="A12">
        <v>5</v>
      </c>
      <c r="B12" t="s">
        <v>152</v>
      </c>
      <c r="C12" t="s">
        <v>31</v>
      </c>
      <c r="D12" t="s">
        <v>10</v>
      </c>
      <c r="E12">
        <v>2</v>
      </c>
      <c r="F12">
        <v>9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137</v>
      </c>
      <c r="G13">
        <v>1</v>
      </c>
    </row>
    <row r="14" spans="1:7" x14ac:dyDescent="0.3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104</v>
      </c>
      <c r="G14">
        <v>2</v>
      </c>
    </row>
    <row r="15" spans="1:7" x14ac:dyDescent="0.3">
      <c r="A15">
        <v>2</v>
      </c>
      <c r="B15" t="s">
        <v>150</v>
      </c>
      <c r="C15" s="2" t="s">
        <v>55</v>
      </c>
      <c r="D15" t="s">
        <v>30</v>
      </c>
      <c r="E15">
        <v>1</v>
      </c>
      <c r="F15" s="2">
        <v>179</v>
      </c>
      <c r="G15">
        <v>2</v>
      </c>
    </row>
    <row r="16" spans="1:7" x14ac:dyDescent="0.3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85</v>
      </c>
      <c r="G16">
        <v>2</v>
      </c>
    </row>
    <row r="17" spans="1:7" x14ac:dyDescent="0.3">
      <c r="A17">
        <v>4</v>
      </c>
      <c r="B17" t="s">
        <v>151</v>
      </c>
      <c r="C17" s="2" t="s">
        <v>55</v>
      </c>
      <c r="D17" t="s">
        <v>30</v>
      </c>
      <c r="E17">
        <v>1</v>
      </c>
      <c r="F17" s="2">
        <v>36</v>
      </c>
      <c r="G17">
        <v>2</v>
      </c>
    </row>
    <row r="18" spans="1:7" x14ac:dyDescent="0.3">
      <c r="A18">
        <v>5</v>
      </c>
      <c r="B18" t="s">
        <v>152</v>
      </c>
      <c r="C18" s="2" t="s">
        <v>55</v>
      </c>
      <c r="D18" t="s">
        <v>30</v>
      </c>
      <c r="E18">
        <v>1</v>
      </c>
      <c r="F18" s="2">
        <v>11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136</v>
      </c>
      <c r="G19">
        <v>2</v>
      </c>
    </row>
    <row r="20" spans="1:7" x14ac:dyDescent="0.3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253</v>
      </c>
      <c r="G20">
        <v>2</v>
      </c>
    </row>
    <row r="21" spans="1:7" x14ac:dyDescent="0.3">
      <c r="A21">
        <v>2</v>
      </c>
      <c r="B21" t="s">
        <v>150</v>
      </c>
      <c r="C21" s="2" t="s">
        <v>55</v>
      </c>
      <c r="D21" t="s">
        <v>10</v>
      </c>
      <c r="E21">
        <v>2</v>
      </c>
      <c r="F21" s="2">
        <v>226</v>
      </c>
      <c r="G21">
        <v>2</v>
      </c>
    </row>
    <row r="22" spans="1:7" x14ac:dyDescent="0.3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116</v>
      </c>
      <c r="G22">
        <v>2</v>
      </c>
    </row>
    <row r="23" spans="1:7" x14ac:dyDescent="0.3">
      <c r="A23">
        <v>4</v>
      </c>
      <c r="B23" t="s">
        <v>151</v>
      </c>
      <c r="C23" s="2" t="s">
        <v>55</v>
      </c>
      <c r="D23" t="s">
        <v>10</v>
      </c>
      <c r="E23">
        <v>2</v>
      </c>
      <c r="F23" s="2">
        <v>50</v>
      </c>
      <c r="G23">
        <v>2</v>
      </c>
    </row>
    <row r="24" spans="1:7" x14ac:dyDescent="0.3">
      <c r="A24">
        <v>5</v>
      </c>
      <c r="B24" t="s">
        <v>152</v>
      </c>
      <c r="C24" s="2" t="s">
        <v>55</v>
      </c>
      <c r="D24" t="s">
        <v>10</v>
      </c>
      <c r="E24">
        <v>2</v>
      </c>
      <c r="F24" s="2">
        <v>17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164</v>
      </c>
      <c r="G25">
        <v>2</v>
      </c>
    </row>
    <row r="26" spans="1:7" x14ac:dyDescent="0.3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5</v>
      </c>
      <c r="G26">
        <v>3</v>
      </c>
    </row>
    <row r="27" spans="1:7" x14ac:dyDescent="0.3">
      <c r="A27">
        <v>2</v>
      </c>
      <c r="B27" t="s">
        <v>150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">
      <c r="A29">
        <v>4</v>
      </c>
      <c r="B29" t="s">
        <v>151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">
      <c r="A30">
        <v>5</v>
      </c>
      <c r="B30" t="s">
        <v>152</v>
      </c>
      <c r="C30" t="s">
        <v>103</v>
      </c>
      <c r="D30" t="s">
        <v>30</v>
      </c>
      <c r="E30">
        <v>1</v>
      </c>
      <c r="F30">
        <v>14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18</v>
      </c>
      <c r="G31">
        <v>3</v>
      </c>
    </row>
    <row r="32" spans="1:7" x14ac:dyDescent="0.3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6</v>
      </c>
      <c r="G32">
        <v>3</v>
      </c>
    </row>
    <row r="33" spans="1:7" x14ac:dyDescent="0.3">
      <c r="A33">
        <v>2</v>
      </c>
      <c r="B33" t="s">
        <v>150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">
      <c r="A35">
        <v>4</v>
      </c>
      <c r="B35" t="s">
        <v>151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">
      <c r="A36">
        <v>5</v>
      </c>
      <c r="B36" t="s">
        <v>152</v>
      </c>
      <c r="C36" t="s">
        <v>103</v>
      </c>
      <c r="D36" t="s">
        <v>10</v>
      </c>
      <c r="E36">
        <v>2</v>
      </c>
      <c r="F36">
        <v>30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4" x14ac:dyDescent="0.3"/>
  <cols>
    <col min="1" max="1" width="5.33203125" bestFit="1" customWidth="1"/>
    <col min="2" max="2" width="19" bestFit="1" customWidth="1"/>
    <col min="3" max="3" width="14.5546875" bestFit="1" customWidth="1"/>
    <col min="4" max="4" width="8.109375" bestFit="1" customWidth="1"/>
    <col min="6" max="6" width="8.5546875" bestFit="1" customWidth="1"/>
    <col min="7" max="7" width="11.33203125" bestFit="1" customWidth="1"/>
  </cols>
  <sheetData>
    <row r="1" spans="1:7" x14ac:dyDescent="0.3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">
      <c r="A2">
        <v>1</v>
      </c>
      <c r="B2" t="s">
        <v>150</v>
      </c>
      <c r="C2" t="s">
        <v>31</v>
      </c>
      <c r="D2" t="s">
        <v>30</v>
      </c>
      <c r="E2">
        <v>1</v>
      </c>
      <c r="F2">
        <v>2091</v>
      </c>
      <c r="G2">
        <v>1</v>
      </c>
    </row>
    <row r="3" spans="1:7" x14ac:dyDescent="0.3">
      <c r="A3">
        <v>2</v>
      </c>
      <c r="B3" t="s">
        <v>123</v>
      </c>
      <c r="C3" t="s">
        <v>31</v>
      </c>
      <c r="D3" t="s">
        <v>30</v>
      </c>
      <c r="E3">
        <v>1</v>
      </c>
      <c r="F3">
        <v>548</v>
      </c>
      <c r="G3">
        <v>1</v>
      </c>
    </row>
    <row r="4" spans="1:7" x14ac:dyDescent="0.3">
      <c r="A4">
        <v>3</v>
      </c>
      <c r="B4" t="s">
        <v>122</v>
      </c>
      <c r="C4" t="s">
        <v>31</v>
      </c>
      <c r="D4" t="s">
        <v>30</v>
      </c>
      <c r="E4">
        <v>1</v>
      </c>
      <c r="F4">
        <v>1005</v>
      </c>
      <c r="G4">
        <v>1</v>
      </c>
    </row>
    <row r="5" spans="1:7" x14ac:dyDescent="0.3">
      <c r="A5">
        <v>4</v>
      </c>
      <c r="B5" t="s">
        <v>152</v>
      </c>
      <c r="C5" t="s">
        <v>31</v>
      </c>
      <c r="D5" t="s">
        <v>30</v>
      </c>
      <c r="E5">
        <v>1</v>
      </c>
      <c r="F5">
        <v>246</v>
      </c>
      <c r="G5">
        <v>1</v>
      </c>
    </row>
    <row r="6" spans="1:7" x14ac:dyDescent="0.3">
      <c r="A6">
        <v>5</v>
      </c>
      <c r="B6" t="s">
        <v>153</v>
      </c>
      <c r="C6" t="s">
        <v>31</v>
      </c>
      <c r="D6" t="s">
        <v>30</v>
      </c>
      <c r="E6">
        <v>1</v>
      </c>
      <c r="F6">
        <v>169</v>
      </c>
      <c r="G6">
        <v>1</v>
      </c>
    </row>
    <row r="7" spans="1:7" x14ac:dyDescent="0.3">
      <c r="A7">
        <v>6</v>
      </c>
      <c r="B7" t="s">
        <v>102</v>
      </c>
      <c r="C7" t="s">
        <v>31</v>
      </c>
      <c r="D7" t="s">
        <v>30</v>
      </c>
      <c r="E7">
        <v>1</v>
      </c>
      <c r="F7">
        <v>1033</v>
      </c>
      <c r="G7">
        <v>1</v>
      </c>
    </row>
    <row r="8" spans="1:7" x14ac:dyDescent="0.3">
      <c r="A8">
        <v>1</v>
      </c>
      <c r="B8" t="s">
        <v>150</v>
      </c>
      <c r="C8" t="s">
        <v>31</v>
      </c>
      <c r="D8" t="s">
        <v>10</v>
      </c>
      <c r="E8">
        <v>2</v>
      </c>
      <c r="F8">
        <v>2769</v>
      </c>
      <c r="G8">
        <v>1</v>
      </c>
    </row>
    <row r="9" spans="1:7" x14ac:dyDescent="0.3">
      <c r="A9">
        <v>2</v>
      </c>
      <c r="B9" t="s">
        <v>123</v>
      </c>
      <c r="C9" t="s">
        <v>31</v>
      </c>
      <c r="D9" t="s">
        <v>10</v>
      </c>
      <c r="E9">
        <v>2</v>
      </c>
      <c r="F9">
        <v>1144</v>
      </c>
      <c r="G9">
        <v>1</v>
      </c>
    </row>
    <row r="10" spans="1:7" x14ac:dyDescent="0.3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1469</v>
      </c>
      <c r="G10">
        <v>1</v>
      </c>
    </row>
    <row r="11" spans="1:7" x14ac:dyDescent="0.3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380</v>
      </c>
      <c r="G11">
        <v>1</v>
      </c>
    </row>
    <row r="12" spans="1:7" x14ac:dyDescent="0.3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232</v>
      </c>
      <c r="G12">
        <v>1</v>
      </c>
    </row>
    <row r="13" spans="1:7" x14ac:dyDescent="0.3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1232</v>
      </c>
      <c r="G13">
        <v>1</v>
      </c>
    </row>
    <row r="14" spans="1:7" x14ac:dyDescent="0.3">
      <c r="A14">
        <v>1</v>
      </c>
      <c r="B14" t="s">
        <v>150</v>
      </c>
      <c r="C14" t="s">
        <v>55</v>
      </c>
      <c r="D14" t="s">
        <v>30</v>
      </c>
      <c r="E14">
        <v>1</v>
      </c>
      <c r="F14">
        <v>2123</v>
      </c>
      <c r="G14">
        <v>2</v>
      </c>
    </row>
    <row r="15" spans="1:7" x14ac:dyDescent="0.3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909</v>
      </c>
      <c r="G15">
        <v>2</v>
      </c>
    </row>
    <row r="16" spans="1:7" x14ac:dyDescent="0.3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1132</v>
      </c>
      <c r="G16">
        <v>2</v>
      </c>
    </row>
    <row r="17" spans="1:7" x14ac:dyDescent="0.3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326</v>
      </c>
      <c r="G17">
        <v>2</v>
      </c>
    </row>
    <row r="18" spans="1:7" x14ac:dyDescent="0.3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189</v>
      </c>
      <c r="G18">
        <v>2</v>
      </c>
    </row>
    <row r="19" spans="1:7" x14ac:dyDescent="0.3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1218</v>
      </c>
      <c r="G19">
        <v>2</v>
      </c>
    </row>
    <row r="20" spans="1:7" x14ac:dyDescent="0.3">
      <c r="A20">
        <v>1</v>
      </c>
      <c r="B20" t="s">
        <v>150</v>
      </c>
      <c r="C20" s="2" t="s">
        <v>55</v>
      </c>
      <c r="D20" t="s">
        <v>10</v>
      </c>
      <c r="E20">
        <v>2</v>
      </c>
      <c r="F20" s="2">
        <v>2879</v>
      </c>
      <c r="G20">
        <v>2</v>
      </c>
    </row>
    <row r="21" spans="1:7" x14ac:dyDescent="0.3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1933</v>
      </c>
      <c r="G21">
        <v>2</v>
      </c>
    </row>
    <row r="22" spans="1:7" x14ac:dyDescent="0.3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1685</v>
      </c>
      <c r="G22">
        <v>2</v>
      </c>
    </row>
    <row r="23" spans="1:7" x14ac:dyDescent="0.3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540</v>
      </c>
      <c r="G23">
        <v>2</v>
      </c>
    </row>
    <row r="24" spans="1:7" x14ac:dyDescent="0.3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275</v>
      </c>
      <c r="G24">
        <v>2</v>
      </c>
    </row>
    <row r="25" spans="1:7" x14ac:dyDescent="0.3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1536</v>
      </c>
      <c r="G25">
        <v>2</v>
      </c>
    </row>
    <row r="26" spans="1:7" x14ac:dyDescent="0.3">
      <c r="A26">
        <v>1</v>
      </c>
      <c r="B26" t="s">
        <v>150</v>
      </c>
      <c r="C26" t="s">
        <v>103</v>
      </c>
      <c r="D26" t="s">
        <v>30</v>
      </c>
      <c r="E26">
        <v>1</v>
      </c>
      <c r="F26">
        <v>14</v>
      </c>
      <c r="G26">
        <v>3</v>
      </c>
    </row>
    <row r="27" spans="1:7" x14ac:dyDescent="0.3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17</v>
      </c>
      <c r="G27">
        <v>3</v>
      </c>
    </row>
    <row r="28" spans="1:7" x14ac:dyDescent="0.3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7</v>
      </c>
      <c r="G28">
        <v>3</v>
      </c>
    </row>
    <row r="29" spans="1:7" x14ac:dyDescent="0.3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33</v>
      </c>
      <c r="G29">
        <v>3</v>
      </c>
    </row>
    <row r="30" spans="1:7" x14ac:dyDescent="0.3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37</v>
      </c>
      <c r="G30">
        <v>3</v>
      </c>
    </row>
    <row r="31" spans="1:7" x14ac:dyDescent="0.3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50</v>
      </c>
      <c r="G31">
        <v>3</v>
      </c>
    </row>
    <row r="32" spans="1:7" x14ac:dyDescent="0.3">
      <c r="A32">
        <v>1</v>
      </c>
      <c r="B32" t="s">
        <v>150</v>
      </c>
      <c r="C32" t="s">
        <v>103</v>
      </c>
      <c r="D32" t="s">
        <v>10</v>
      </c>
      <c r="E32">
        <v>2</v>
      </c>
      <c r="F32">
        <v>17</v>
      </c>
      <c r="G32">
        <v>3</v>
      </c>
    </row>
    <row r="33" spans="1:7" x14ac:dyDescent="0.3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35</v>
      </c>
      <c r="G33">
        <v>3</v>
      </c>
    </row>
    <row r="34" spans="1:7" x14ac:dyDescent="0.3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8</v>
      </c>
      <c r="G34">
        <v>3</v>
      </c>
    </row>
    <row r="35" spans="1:7" x14ac:dyDescent="0.3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83</v>
      </c>
      <c r="G35">
        <v>3</v>
      </c>
    </row>
    <row r="36" spans="1:7" x14ac:dyDescent="0.3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68</v>
      </c>
      <c r="G36">
        <v>3</v>
      </c>
    </row>
    <row r="37" spans="1:7" x14ac:dyDescent="0.3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50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3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">
      <c r="A2">
        <v>1</v>
      </c>
      <c r="B2" t="s">
        <v>124</v>
      </c>
      <c r="C2">
        <v>4195</v>
      </c>
      <c r="D2">
        <v>2621</v>
      </c>
      <c r="E2">
        <v>223</v>
      </c>
    </row>
    <row r="3" spans="1:5" x14ac:dyDescent="0.3">
      <c r="A3">
        <v>2</v>
      </c>
      <c r="B3" t="s">
        <v>125</v>
      </c>
      <c r="C3">
        <v>616</v>
      </c>
      <c r="D3">
        <v>489</v>
      </c>
      <c r="E3">
        <v>20</v>
      </c>
    </row>
    <row r="4" spans="1:5" x14ac:dyDescent="0.3">
      <c r="A4">
        <v>3</v>
      </c>
      <c r="B4" t="s">
        <v>154</v>
      </c>
      <c r="C4">
        <v>257</v>
      </c>
      <c r="D4">
        <v>248</v>
      </c>
      <c r="E4">
        <v>7</v>
      </c>
    </row>
    <row r="5" spans="1:5" x14ac:dyDescent="0.3">
      <c r="A5" s="2">
        <v>4</v>
      </c>
      <c r="B5" s="2" t="s">
        <v>135</v>
      </c>
      <c r="C5" s="2">
        <v>250</v>
      </c>
      <c r="D5" s="2">
        <v>208</v>
      </c>
      <c r="E5" s="2">
        <v>4</v>
      </c>
    </row>
    <row r="6" spans="1:5" x14ac:dyDescent="0.3">
      <c r="A6" s="2">
        <v>5</v>
      </c>
      <c r="B6" s="2" t="s">
        <v>155</v>
      </c>
      <c r="C6" s="2">
        <v>126</v>
      </c>
      <c r="D6" s="2">
        <v>115</v>
      </c>
      <c r="E6" s="2">
        <v>23</v>
      </c>
    </row>
    <row r="7" spans="1:5" x14ac:dyDescent="0.3">
      <c r="A7" s="2">
        <v>6</v>
      </c>
      <c r="B7" s="2" t="s">
        <v>102</v>
      </c>
      <c r="C7" s="2">
        <v>522</v>
      </c>
      <c r="D7" s="2">
        <v>428</v>
      </c>
      <c r="E7" s="2">
        <v>82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4" x14ac:dyDescent="0.3"/>
  <cols>
    <col min="1" max="1" width="5.33203125" bestFit="1" customWidth="1"/>
    <col min="2" max="2" width="16.33203125" bestFit="1" customWidth="1"/>
    <col min="3" max="3" width="15.5546875" bestFit="1" customWidth="1"/>
    <col min="4" max="4" width="20.5546875" bestFit="1" customWidth="1"/>
    <col min="5" max="5" width="10.5546875" bestFit="1" customWidth="1"/>
  </cols>
  <sheetData>
    <row r="1" spans="1:5" x14ac:dyDescent="0.3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">
      <c r="A2" s="2">
        <v>1</v>
      </c>
      <c r="B2" s="2" t="s">
        <v>124</v>
      </c>
      <c r="C2" s="2">
        <v>71</v>
      </c>
      <c r="D2" s="2">
        <v>59</v>
      </c>
      <c r="E2" s="2">
        <v>26</v>
      </c>
    </row>
    <row r="3" spans="1:5" x14ac:dyDescent="0.3">
      <c r="A3" s="2">
        <v>2</v>
      </c>
      <c r="B3" s="2" t="s">
        <v>156</v>
      </c>
      <c r="C3" s="2">
        <v>39</v>
      </c>
      <c r="D3" s="2">
        <v>39</v>
      </c>
      <c r="E3" s="2">
        <v>17</v>
      </c>
    </row>
    <row r="4" spans="1:5" x14ac:dyDescent="0.3">
      <c r="A4" s="2">
        <v>3</v>
      </c>
      <c r="B4" s="2" t="s">
        <v>157</v>
      </c>
      <c r="C4" s="2">
        <v>30</v>
      </c>
      <c r="D4" s="2">
        <v>22</v>
      </c>
      <c r="E4" s="2">
        <v>8</v>
      </c>
    </row>
    <row r="5" spans="1:5" x14ac:dyDescent="0.3">
      <c r="A5" s="2">
        <v>4</v>
      </c>
      <c r="B5" s="2" t="s">
        <v>125</v>
      </c>
      <c r="C5" s="2">
        <v>27</v>
      </c>
      <c r="D5" s="2">
        <v>23</v>
      </c>
      <c r="E5" s="2">
        <v>9</v>
      </c>
    </row>
    <row r="6" spans="1:5" x14ac:dyDescent="0.3">
      <c r="A6" s="2">
        <v>5</v>
      </c>
      <c r="B6" s="2" t="s">
        <v>158</v>
      </c>
      <c r="C6" s="2">
        <v>16</v>
      </c>
      <c r="D6" s="2">
        <v>14</v>
      </c>
      <c r="E6" s="2">
        <v>8</v>
      </c>
    </row>
    <row r="7" spans="1:5" x14ac:dyDescent="0.3">
      <c r="A7" s="2">
        <v>6</v>
      </c>
      <c r="B7" s="2" t="s">
        <v>102</v>
      </c>
      <c r="C7" s="2">
        <v>67</v>
      </c>
      <c r="D7" s="2">
        <v>39</v>
      </c>
      <c r="E7" s="2">
        <v>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4" x14ac:dyDescent="0.3"/>
  <cols>
    <col min="1" max="3" width="12.109375" bestFit="1" customWidth="1"/>
  </cols>
  <sheetData>
    <row r="1" spans="1:3" x14ac:dyDescent="0.3">
      <c r="A1" t="s">
        <v>119</v>
      </c>
      <c r="B1" t="s">
        <v>120</v>
      </c>
      <c r="C1" t="s">
        <v>121</v>
      </c>
    </row>
    <row r="2" spans="1:3" x14ac:dyDescent="0.3">
      <c r="A2" s="1" t="s">
        <v>147</v>
      </c>
      <c r="B2" s="1" t="s">
        <v>148</v>
      </c>
      <c r="C2" s="1" t="s">
        <v>149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4" x14ac:dyDescent="0.3"/>
  <cols>
    <col min="1" max="1" width="8.5546875" bestFit="1" customWidth="1"/>
    <col min="2" max="2" width="11.5546875" bestFit="1" customWidth="1"/>
    <col min="3" max="3" width="24.5546875" bestFit="1" customWidth="1"/>
    <col min="4" max="4" width="5.33203125" bestFit="1" customWidth="1"/>
  </cols>
  <sheetData>
    <row r="1" spans="1:4" x14ac:dyDescent="0.3">
      <c r="A1" t="s">
        <v>100</v>
      </c>
      <c r="B1" t="s">
        <v>118</v>
      </c>
      <c r="C1" t="s">
        <v>110</v>
      </c>
      <c r="D1" t="s">
        <v>95</v>
      </c>
    </row>
    <row r="2" spans="1:4" x14ac:dyDescent="0.3">
      <c r="A2">
        <v>0</v>
      </c>
      <c r="B2" t="s">
        <v>88</v>
      </c>
      <c r="C2" t="s">
        <v>65</v>
      </c>
      <c r="D2">
        <v>1</v>
      </c>
    </row>
    <row r="3" spans="1:4" x14ac:dyDescent="0.3">
      <c r="A3">
        <v>0</v>
      </c>
      <c r="B3" t="s">
        <v>88</v>
      </c>
      <c r="C3" t="s">
        <v>90</v>
      </c>
      <c r="D3">
        <v>2</v>
      </c>
    </row>
    <row r="4" spans="1:4" x14ac:dyDescent="0.3">
      <c r="A4">
        <v>0</v>
      </c>
      <c r="B4" t="s">
        <v>88</v>
      </c>
      <c r="C4" t="s">
        <v>64</v>
      </c>
      <c r="D4">
        <v>3</v>
      </c>
    </row>
    <row r="5" spans="1:4" x14ac:dyDescent="0.3">
      <c r="A5">
        <v>0</v>
      </c>
      <c r="B5" t="s">
        <v>88</v>
      </c>
      <c r="C5" t="s">
        <v>89</v>
      </c>
      <c r="D5">
        <v>4</v>
      </c>
    </row>
    <row r="6" spans="1:4" x14ac:dyDescent="0.3">
      <c r="A6">
        <v>479</v>
      </c>
      <c r="B6" t="s">
        <v>51</v>
      </c>
      <c r="C6" t="s">
        <v>65</v>
      </c>
      <c r="D6">
        <v>1</v>
      </c>
    </row>
    <row r="7" spans="1:4" x14ac:dyDescent="0.3">
      <c r="A7">
        <v>1</v>
      </c>
      <c r="B7" t="s">
        <v>51</v>
      </c>
      <c r="C7" t="s">
        <v>90</v>
      </c>
      <c r="D7">
        <v>2</v>
      </c>
    </row>
    <row r="8" spans="1:4" x14ac:dyDescent="0.3">
      <c r="A8">
        <v>0</v>
      </c>
      <c r="B8" t="s">
        <v>51</v>
      </c>
      <c r="C8" t="s">
        <v>64</v>
      </c>
      <c r="D8">
        <v>3</v>
      </c>
    </row>
    <row r="9" spans="1:4" x14ac:dyDescent="0.3">
      <c r="A9">
        <v>0</v>
      </c>
      <c r="B9" t="s">
        <v>51</v>
      </c>
      <c r="C9" t="s">
        <v>89</v>
      </c>
      <c r="D9">
        <v>4</v>
      </c>
    </row>
    <row r="10" spans="1:4" x14ac:dyDescent="0.3">
      <c r="A10">
        <v>0</v>
      </c>
      <c r="B10" t="s">
        <v>52</v>
      </c>
      <c r="C10" t="s">
        <v>65</v>
      </c>
      <c r="D10">
        <v>1</v>
      </c>
    </row>
    <row r="11" spans="1:4" x14ac:dyDescent="0.3">
      <c r="A11">
        <v>0</v>
      </c>
      <c r="B11" t="s">
        <v>52</v>
      </c>
      <c r="C11" t="s">
        <v>90</v>
      </c>
      <c r="D11">
        <v>2</v>
      </c>
    </row>
    <row r="12" spans="1:4" x14ac:dyDescent="0.3">
      <c r="A12">
        <v>0</v>
      </c>
      <c r="B12" t="s">
        <v>52</v>
      </c>
      <c r="C12" t="s">
        <v>64</v>
      </c>
      <c r="D12">
        <v>3</v>
      </c>
    </row>
    <row r="13" spans="1:4" x14ac:dyDescent="0.3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Więckowski Artur</cp:lastModifiedBy>
  <cp:lastPrinted>2015-01-07T11:10:02Z</cp:lastPrinted>
  <dcterms:created xsi:type="dcterms:W3CDTF">2014-07-29T18:33:30Z</dcterms:created>
  <dcterms:modified xsi:type="dcterms:W3CDTF">2022-12-21T07:03:39Z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