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U36" i="1"/>
  <c r="U35" i="1"/>
  <c r="U34" i="1"/>
  <c r="U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U32" i="1" s="1"/>
  <c r="E32" i="1"/>
  <c r="U31" i="1"/>
  <c r="U30" i="1"/>
  <c r="U29" i="1"/>
  <c r="U28" i="1"/>
  <c r="U27" i="1"/>
  <c r="U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U25" i="1" s="1"/>
  <c r="U24" i="1"/>
  <c r="U23" i="1"/>
  <c r="U22" i="1"/>
  <c r="U21" i="1"/>
  <c r="U20" i="1"/>
  <c r="U19" i="1"/>
  <c r="U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U17" i="1" s="1"/>
  <c r="U16" i="1"/>
  <c r="U15" i="1"/>
  <c r="U14" i="1"/>
  <c r="U13" i="1"/>
  <c r="U12" i="1"/>
  <c r="U11" i="1"/>
  <c r="U10" i="1"/>
  <c r="U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U8" i="1" s="1"/>
  <c r="U7" i="1"/>
  <c r="H6" i="1"/>
  <c r="U6" i="1" s="1"/>
  <c r="F5" i="1"/>
  <c r="U5" i="1" s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U4" i="1" s="1"/>
  <c r="E4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U3" i="1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70 nie policzone</t>
        </r>
      </text>
    </comment>
  </commentList>
</comments>
</file>

<file path=xl/sharedStrings.xml><?xml version="1.0" encoding="utf-8"?>
<sst xmlns="http://schemas.openxmlformats.org/spreadsheetml/2006/main" count="77" uniqueCount="63">
  <si>
    <t>Załąznik 2. Zbiorcze sprawozdanie z działalności rzeczników dfp właściwych w sprawach rozpoznawanych 
                    przez regionalne komisje orzekające przy RIO w 2019 roku</t>
  </si>
  <si>
    <t>Lp.</t>
  </si>
  <si>
    <t>RDFP przy RIO: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</si>
  <si>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</si>
  <si>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</si>
  <si>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</si>
  <si>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</si>
  <si>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</si>
  <si>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</si>
  <si>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</si>
  <si>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</si>
  <si>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</si>
  <si>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</si>
  <si>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</si>
  <si>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</si>
  <si>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</si>
  <si>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</si>
  <si>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</si>
  <si>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</si>
  <si>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</si>
  <si>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</si>
  <si>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</si>
  <si>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</si>
  <si>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</si>
  <si>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</si>
  <si>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osób</t>
  </si>
  <si>
    <t>3 &gt;= 2</t>
  </si>
  <si>
    <t>Liczba otrzymanych zawiadomień o naruszeniu dyscypliny finansów publicznych (dfp) w roku sprawozdawczym</t>
  </si>
  <si>
    <t>Liczba postanowień rzecznika dfp o odmowie wszczęcia postępowania wyjaśniającego</t>
  </si>
  <si>
    <t>Liczba rozstrzygnięć rzecznika dfp. o odmowie wszczęcia postępowania wyjaśniającego, 
w tym ze względu na:</t>
  </si>
  <si>
    <t>liczba rozstrzygnięć</t>
  </si>
  <si>
    <t>6 &gt;= 5</t>
  </si>
  <si>
    <t>a) znikomą szkodliwość czynu</t>
  </si>
  <si>
    <t>b) zdarzenie losowe</t>
  </si>
  <si>
    <t>c) przedawnienie</t>
  </si>
  <si>
    <t>d) brak znamion naruszenia dfp.</t>
  </si>
  <si>
    <t>e) inne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</si>
  <si>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</si>
  <si>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</si>
  <si>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8 &gt;= 7</t>
  </si>
  <si>
    <t>Liczba postanowień rzecznika dfp. o umorzeniu postępowania wyjaśniającego wydanymi w roku</t>
  </si>
  <si>
    <t>Liczba osób objętych postanowieniami rzecznika dfp. o umorzeniu postępowania wyjaśniającego, 
w tym ze względu na:</t>
  </si>
  <si>
    <t>10 &gt;= 9</t>
  </si>
  <si>
    <t>d) brak znamion naruszenia dfp</t>
  </si>
  <si>
    <t>Liczba wniosków o ukaranie wniesionych przez rzecznika dfp</t>
  </si>
  <si>
    <t>liczba wniosków</t>
  </si>
  <si>
    <t>Liczba obwinionych objętych wnioskami o ukaranie wniesionymi przez rzecznika dfp</t>
  </si>
  <si>
    <t>liczba obwinionych</t>
  </si>
  <si>
    <t>12 &gt;= 11</t>
  </si>
  <si>
    <t>Liczba postępowań wyjaśniających niezakończonych na koniec roku, 
w tym: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</si>
  <si>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</si>
  <si>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</si>
  <si>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</si>
  <si>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</si>
  <si>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e) wszczętych przed okresem sprawozdawczym i niezakończonych na koniec roku</t>
  </si>
  <si>
    <t>Liczba zawiadomień pozostających na koniec roku w rozpoznaniu u rzecznika dfp w tym otrzymanych przed okresem sprawozdawczym i niezakończonych na koniec roku</t>
  </si>
  <si>
    <t>prow. czynności sprawdz. przed wszcz.</t>
  </si>
  <si>
    <t>Liczba obwinionych, wobec których zapadły rozstrzygnięcia w sprawach, w których rzecznik dfp pełnił funkcję oskarżyciela, 
z tego:</t>
  </si>
  <si>
    <t>a) uniewinniono</t>
  </si>
  <si>
    <t>b) przypisano odpowiedzialność, 
ale odstąpiono od wymierzenia kary</t>
  </si>
  <si>
    <t>c) ukarano</t>
  </si>
  <si>
    <t>d) umorzono postępowanie</t>
  </si>
  <si>
    <t>Liczba obwinionych objętych rozstrzygnięciami zaskarżonymi przez rzecznika dfp.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</si>
</sst>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3"/>
      <color rgb="FFFF000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top" wrapText="1"/>
    </xf>
    <xf numFmtId="1" fontId="6" fillId="0" borderId="8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top" wrapText="1"/>
    </xf>
    <xf numFmtId="1" fontId="6" fillId="0" borderId="11" xfId="0" applyNumberFormat="1" applyFont="1" applyBorder="1" applyAlignment="1">
      <alignment horizontal="right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top" wrapText="1"/>
    </xf>
    <xf numFmtId="1" fontId="6" fillId="0" borderId="14" xfId="0" applyNumberFormat="1" applyFont="1" applyBorder="1" applyAlignment="1">
      <alignment horizontal="right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top" wrapText="1"/>
    </xf>
    <xf numFmtId="1" fontId="6" fillId="0" borderId="17" xfId="0" applyNumberFormat="1" applyFont="1" applyBorder="1" applyAlignment="1">
      <alignment horizontal="right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righ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>
      <alignment horizontal="right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right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8/RDFP%20zbiorcze%20spr%20rocz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 refreshError="1"/>
      <sheetData sheetId="1" refreshError="1">
        <row r="25">
          <cell r="E25">
            <v>8</v>
          </cell>
          <cell r="F25">
            <v>35</v>
          </cell>
          <cell r="G25">
            <v>1</v>
          </cell>
          <cell r="H25">
            <v>20</v>
          </cell>
          <cell r="I25">
            <v>3</v>
          </cell>
          <cell r="J25">
            <v>8</v>
          </cell>
          <cell r="K25">
            <v>4</v>
          </cell>
          <cell r="L25">
            <v>17</v>
          </cell>
          <cell r="M25">
            <v>10</v>
          </cell>
          <cell r="N25">
            <v>17</v>
          </cell>
          <cell r="O25">
            <v>12</v>
          </cell>
          <cell r="P25">
            <v>13</v>
          </cell>
          <cell r="Q25">
            <v>7</v>
          </cell>
          <cell r="R25">
            <v>11</v>
          </cell>
          <cell r="S25">
            <v>16</v>
          </cell>
          <cell r="T25">
            <v>4</v>
          </cell>
        </row>
        <row r="31">
          <cell r="E31">
            <v>4</v>
          </cell>
          <cell r="F31">
            <v>111</v>
          </cell>
          <cell r="G31">
            <v>21</v>
          </cell>
          <cell r="H31">
            <v>55</v>
          </cell>
          <cell r="I31"/>
          <cell r="J31">
            <v>8</v>
          </cell>
          <cell r="K31">
            <v>6</v>
          </cell>
          <cell r="L31">
            <v>15</v>
          </cell>
          <cell r="M31">
            <v>19</v>
          </cell>
          <cell r="N31">
            <v>3</v>
          </cell>
          <cell r="O31">
            <v>25</v>
          </cell>
          <cell r="P31">
            <v>2</v>
          </cell>
          <cell r="Q31">
            <v>20</v>
          </cell>
          <cell r="R31">
            <v>9</v>
          </cell>
          <cell r="S31">
            <v>25</v>
          </cell>
          <cell r="T31">
            <v>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sqref="A1:XFD1048576"/>
    </sheetView>
  </sheetViews>
  <sheetFormatPr defaultColWidth="50.5703125" defaultRowHeight="15.75" x14ac:dyDescent="0.25"/>
  <cols>
    <col min="1" max="1" width="4.42578125" style="9" customWidth="1"/>
    <col min="2" max="2" width="43.28515625" style="65" customWidth="1"/>
    <col min="3" max="3" width="11.28515625" style="66" customWidth="1"/>
    <col min="4" max="4" width="9.7109375" style="67" hidden="1" customWidth="1"/>
    <col min="5" max="5" width="6" style="9" customWidth="1"/>
    <col min="6" max="6" width="5.7109375" style="9" customWidth="1"/>
    <col min="7" max="10" width="6.28515625" style="9" customWidth="1"/>
    <col min="11" max="11" width="5.7109375" style="9" customWidth="1"/>
    <col min="12" max="13" width="6.28515625" style="9" customWidth="1"/>
    <col min="14" max="14" width="6.140625" style="9" customWidth="1"/>
    <col min="15" max="16" width="6.28515625" style="9" customWidth="1"/>
    <col min="17" max="17" width="5.7109375" style="9" customWidth="1"/>
    <col min="18" max="18" width="6" style="9" customWidth="1"/>
    <col min="19" max="19" width="6.140625" style="9" customWidth="1"/>
    <col min="20" max="20" width="5.7109375" style="9" customWidth="1"/>
    <col min="21" max="21" width="8.85546875" style="69" customWidth="1"/>
    <col min="22" max="22" width="3.5703125" style="9" customWidth="1"/>
    <col min="23" max="23" width="65.28515625" style="9" customWidth="1"/>
    <col min="24" max="24" width="8.7109375" style="9" customWidth="1"/>
    <col min="25" max="25" width="4.85546875" style="9" customWidth="1"/>
    <col min="26" max="26" width="9.42578125" style="9" customWidth="1"/>
    <col min="27" max="27" width="8.28515625" style="9" customWidth="1"/>
    <col min="28" max="28" width="5.140625" style="9" customWidth="1"/>
    <col min="29" max="29" width="8.28515625" style="9" customWidth="1"/>
    <col min="30" max="30" width="7.42578125" style="9" customWidth="1"/>
    <col min="31" max="31" width="6" style="9" customWidth="1"/>
    <col min="32" max="32" width="11.28515625" style="9" customWidth="1"/>
    <col min="33" max="33" width="9.85546875" style="9" customWidth="1"/>
    <col min="34" max="34" width="13.42578125" style="9" customWidth="1"/>
    <col min="35" max="16384" width="50.5703125" style="9"/>
  </cols>
  <sheetData>
    <row r="1" spans="1:23" s="2" customFormat="1" ht="61.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78" customHeight="1" thickBot="1" x14ac:dyDescent="0.3">
      <c r="A2" s="3" t="s">
        <v>1</v>
      </c>
      <c r="B2" s="4" t="s">
        <v>2</v>
      </c>
      <c r="C2" s="5"/>
      <c r="D2" s="6"/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8" t="s">
        <v>19</v>
      </c>
    </row>
    <row r="3" spans="1:23" ht="34.9" customHeight="1" thickBot="1" x14ac:dyDescent="0.3">
      <c r="A3" s="10">
        <v>1</v>
      </c>
      <c r="B3" s="11" t="s">
        <v>20</v>
      </c>
      <c r="C3" s="12" t="s">
        <v>21</v>
      </c>
      <c r="D3" s="13"/>
      <c r="E3" s="14">
        <f>[1]RIO!E$31</f>
        <v>4</v>
      </c>
      <c r="F3" s="14">
        <f>[1]RIO!F$31-53</f>
        <v>58</v>
      </c>
      <c r="G3" s="14">
        <f>[1]RIO!G$31</f>
        <v>21</v>
      </c>
      <c r="H3" s="14">
        <f>[1]RIO!H$31</f>
        <v>55</v>
      </c>
      <c r="I3" s="14">
        <f>[1]RIO!I$31</f>
        <v>0</v>
      </c>
      <c r="J3" s="14">
        <f>[1]RIO!J$31</f>
        <v>8</v>
      </c>
      <c r="K3" s="14">
        <f>[1]RIO!K$31</f>
        <v>6</v>
      </c>
      <c r="L3" s="14">
        <f>[1]RIO!L$31</f>
        <v>15</v>
      </c>
      <c r="M3" s="14">
        <f>[1]RIO!M$31</f>
        <v>19</v>
      </c>
      <c r="N3" s="14">
        <f>[1]RIO!N$31</f>
        <v>3</v>
      </c>
      <c r="O3" s="14">
        <f>[1]RIO!O$31</f>
        <v>25</v>
      </c>
      <c r="P3" s="14">
        <f>[1]RIO!P$31</f>
        <v>2</v>
      </c>
      <c r="Q3" s="14">
        <f>[1]RIO!Q$31</f>
        <v>20</v>
      </c>
      <c r="R3" s="14">
        <f>[1]RIO!R$31</f>
        <v>9</v>
      </c>
      <c r="S3" s="14">
        <f>[1]RIO!S$31</f>
        <v>25</v>
      </c>
      <c r="T3" s="14">
        <f>[1]RIO!T$31</f>
        <v>7</v>
      </c>
      <c r="U3" s="15">
        <f>SUM(E3:T3)</f>
        <v>277</v>
      </c>
    </row>
    <row r="4" spans="1:23" ht="51" customHeight="1" x14ac:dyDescent="0.25">
      <c r="A4" s="16">
        <v>2</v>
      </c>
      <c r="B4" s="17" t="s">
        <v>22</v>
      </c>
      <c r="C4" s="18" t="s">
        <v>23</v>
      </c>
      <c r="D4" s="19"/>
      <c r="E4" s="20">
        <f>[1]RIO!E$25</f>
        <v>8</v>
      </c>
      <c r="F4" s="20">
        <f>[1]RIO!F$25-10</f>
        <v>25</v>
      </c>
      <c r="G4" s="20">
        <f>[1]RIO!G$25</f>
        <v>1</v>
      </c>
      <c r="H4" s="20">
        <f>[1]RIO!H$25</f>
        <v>20</v>
      </c>
      <c r="I4" s="20">
        <f>[1]RIO!I$25</f>
        <v>3</v>
      </c>
      <c r="J4" s="20">
        <f>[1]RIO!J$25</f>
        <v>8</v>
      </c>
      <c r="K4" s="20">
        <f>[1]RIO!K$25</f>
        <v>4</v>
      </c>
      <c r="L4" s="20">
        <f>[1]RIO!L$25</f>
        <v>17</v>
      </c>
      <c r="M4" s="20">
        <f>[1]RIO!M$25</f>
        <v>10</v>
      </c>
      <c r="N4" s="20">
        <f>[1]RIO!N$25</f>
        <v>17</v>
      </c>
      <c r="O4" s="20">
        <f>[1]RIO!O$25</f>
        <v>12</v>
      </c>
      <c r="P4" s="20">
        <f>[1]RIO!P$25</f>
        <v>13</v>
      </c>
      <c r="Q4" s="20">
        <f>[1]RIO!Q$25</f>
        <v>7</v>
      </c>
      <c r="R4" s="20">
        <f>[1]RIO!R$25</f>
        <v>11</v>
      </c>
      <c r="S4" s="20">
        <f>[1]RIO!S$25</f>
        <v>16</v>
      </c>
      <c r="T4" s="20">
        <f>[1]RIO!T$25</f>
        <v>4</v>
      </c>
      <c r="U4" s="21">
        <f t="shared" ref="U4:U37" si="0">SUM(E4:T4)</f>
        <v>176</v>
      </c>
      <c r="V4" s="22"/>
      <c r="W4" s="23"/>
    </row>
    <row r="5" spans="1:23" ht="64.150000000000006" customHeight="1" thickBot="1" x14ac:dyDescent="0.3">
      <c r="A5" s="24">
        <v>3</v>
      </c>
      <c r="B5" s="25" t="s">
        <v>24</v>
      </c>
      <c r="C5" s="26" t="s">
        <v>25</v>
      </c>
      <c r="D5" s="27" t="s">
        <v>26</v>
      </c>
      <c r="E5" s="28">
        <v>8</v>
      </c>
      <c r="F5" s="28">
        <f>35-10</f>
        <v>25</v>
      </c>
      <c r="G5" s="28">
        <v>2</v>
      </c>
      <c r="H5" s="28">
        <v>28</v>
      </c>
      <c r="I5" s="28">
        <v>2</v>
      </c>
      <c r="J5" s="28">
        <v>12</v>
      </c>
      <c r="K5" s="28">
        <v>4</v>
      </c>
      <c r="L5" s="28">
        <v>17</v>
      </c>
      <c r="M5" s="29">
        <v>13</v>
      </c>
      <c r="N5" s="29">
        <v>17</v>
      </c>
      <c r="O5" s="29">
        <v>12</v>
      </c>
      <c r="P5" s="29">
        <v>13</v>
      </c>
      <c r="Q5" s="29">
        <v>7</v>
      </c>
      <c r="R5" s="29">
        <v>11</v>
      </c>
      <c r="S5" s="29">
        <v>19</v>
      </c>
      <c r="T5" s="29">
        <v>4</v>
      </c>
      <c r="U5" s="30">
        <f t="shared" si="0"/>
        <v>194</v>
      </c>
    </row>
    <row r="6" spans="1:23" ht="48.6" customHeight="1" thickBot="1" x14ac:dyDescent="0.3">
      <c r="A6" s="10">
        <v>4</v>
      </c>
      <c r="B6" s="11" t="s">
        <v>27</v>
      </c>
      <c r="C6" s="12" t="s">
        <v>21</v>
      </c>
      <c r="D6" s="13"/>
      <c r="E6" s="31">
        <v>38</v>
      </c>
      <c r="F6" s="31">
        <v>113</v>
      </c>
      <c r="G6" s="31">
        <v>71</v>
      </c>
      <c r="H6" s="31">
        <f>268-19</f>
        <v>249</v>
      </c>
      <c r="I6" s="31">
        <v>64</v>
      </c>
      <c r="J6" s="31">
        <v>109</v>
      </c>
      <c r="K6" s="31">
        <v>76</v>
      </c>
      <c r="L6" s="31">
        <v>107</v>
      </c>
      <c r="M6" s="31">
        <v>92</v>
      </c>
      <c r="N6" s="31">
        <v>42</v>
      </c>
      <c r="O6" s="31">
        <v>110</v>
      </c>
      <c r="P6" s="31">
        <v>48</v>
      </c>
      <c r="Q6" s="31">
        <v>94</v>
      </c>
      <c r="R6" s="31">
        <v>171</v>
      </c>
      <c r="S6" s="31">
        <v>88</v>
      </c>
      <c r="T6" s="31">
        <v>26</v>
      </c>
      <c r="U6" s="15">
        <f t="shared" si="0"/>
        <v>1498</v>
      </c>
    </row>
    <row r="7" spans="1:23" ht="36" customHeight="1" x14ac:dyDescent="0.25">
      <c r="A7" s="16">
        <v>5</v>
      </c>
      <c r="B7" s="17" t="s">
        <v>28</v>
      </c>
      <c r="C7" s="32" t="s">
        <v>23</v>
      </c>
      <c r="D7" s="33"/>
      <c r="E7" s="34">
        <v>9</v>
      </c>
      <c r="F7" s="34">
        <v>65</v>
      </c>
      <c r="G7" s="34">
        <v>35</v>
      </c>
      <c r="H7" s="34">
        <v>98</v>
      </c>
      <c r="I7" s="34">
        <v>13</v>
      </c>
      <c r="J7" s="34">
        <v>35</v>
      </c>
      <c r="K7" s="34">
        <v>6</v>
      </c>
      <c r="L7" s="34">
        <v>34</v>
      </c>
      <c r="M7" s="34">
        <v>36</v>
      </c>
      <c r="N7" s="34">
        <v>12</v>
      </c>
      <c r="O7" s="34">
        <v>29</v>
      </c>
      <c r="P7" s="34">
        <v>5</v>
      </c>
      <c r="Q7" s="34">
        <v>43</v>
      </c>
      <c r="R7" s="34">
        <v>109</v>
      </c>
      <c r="S7" s="34">
        <v>21</v>
      </c>
      <c r="T7" s="34">
        <v>18</v>
      </c>
      <c r="U7" s="21">
        <f t="shared" si="0"/>
        <v>568</v>
      </c>
      <c r="W7" s="23"/>
    </row>
    <row r="8" spans="1:23" ht="49.15" customHeight="1" x14ac:dyDescent="0.25">
      <c r="A8" s="35">
        <v>6</v>
      </c>
      <c r="B8" s="36" t="s">
        <v>29</v>
      </c>
      <c r="C8" s="37" t="s">
        <v>30</v>
      </c>
      <c r="D8" s="38" t="s">
        <v>31</v>
      </c>
      <c r="E8" s="39">
        <f>IF(SUM(E9:E13)&gt;=E7,SUM(E9:E13),"błąd")</f>
        <v>9</v>
      </c>
      <c r="F8" s="39">
        <f>IF(SUM(F9:F13)&gt;=F7,SUM(F9:F13),"błąd")</f>
        <v>71</v>
      </c>
      <c r="G8" s="39">
        <f>IF(SUM(G9:G13)&gt;=G7,SUM(G9:G13),"błąd")-4</f>
        <v>35</v>
      </c>
      <c r="H8" s="39">
        <f t="shared" ref="H8:T8" si="1">IF(SUM(H9:H13)&gt;=H7,SUM(H9:H13),"błąd")</f>
        <v>119</v>
      </c>
      <c r="I8" s="39">
        <f t="shared" si="1"/>
        <v>13</v>
      </c>
      <c r="J8" s="39">
        <f>IF(SUM(J9:J13)&gt;=J7,SUM(J9:J13),"błąd")</f>
        <v>35</v>
      </c>
      <c r="K8" s="39">
        <f t="shared" si="1"/>
        <v>8</v>
      </c>
      <c r="L8" s="39">
        <f t="shared" si="1"/>
        <v>35</v>
      </c>
      <c r="M8" s="39">
        <f t="shared" si="1"/>
        <v>61</v>
      </c>
      <c r="N8" s="39">
        <f t="shared" si="1"/>
        <v>13</v>
      </c>
      <c r="O8" s="39">
        <f t="shared" si="1"/>
        <v>31</v>
      </c>
      <c r="P8" s="39">
        <f t="shared" si="1"/>
        <v>5</v>
      </c>
      <c r="Q8" s="39">
        <f t="shared" si="1"/>
        <v>45</v>
      </c>
      <c r="R8" s="39">
        <f t="shared" si="1"/>
        <v>123</v>
      </c>
      <c r="S8" s="39">
        <f t="shared" si="1"/>
        <v>37</v>
      </c>
      <c r="T8" s="39">
        <f t="shared" si="1"/>
        <v>21</v>
      </c>
      <c r="U8" s="40">
        <f t="shared" si="0"/>
        <v>661</v>
      </c>
    </row>
    <row r="9" spans="1:23" ht="16.899999999999999" customHeight="1" x14ac:dyDescent="0.25">
      <c r="A9" s="35"/>
      <c r="B9" s="36" t="s">
        <v>32</v>
      </c>
      <c r="C9" s="37"/>
      <c r="D9" s="38"/>
      <c r="E9" s="41">
        <v>1</v>
      </c>
      <c r="F9" s="41">
        <v>37</v>
      </c>
      <c r="G9" s="41">
        <v>9</v>
      </c>
      <c r="H9" s="41">
        <v>30</v>
      </c>
      <c r="I9" s="41">
        <v>9</v>
      </c>
      <c r="J9" s="41">
        <v>29</v>
      </c>
      <c r="K9" s="41">
        <v>2</v>
      </c>
      <c r="L9" s="41">
        <v>23</v>
      </c>
      <c r="M9" s="41">
        <v>13</v>
      </c>
      <c r="N9" s="41">
        <v>8</v>
      </c>
      <c r="O9" s="42">
        <v>13</v>
      </c>
      <c r="P9" s="41">
        <v>2</v>
      </c>
      <c r="Q9" s="41">
        <v>35</v>
      </c>
      <c r="R9" s="41">
        <v>89</v>
      </c>
      <c r="S9" s="41">
        <v>3</v>
      </c>
      <c r="T9" s="41">
        <v>4</v>
      </c>
      <c r="U9" s="40">
        <f t="shared" si="0"/>
        <v>307</v>
      </c>
    </row>
    <row r="10" spans="1:23" ht="16.899999999999999" customHeight="1" x14ac:dyDescent="0.25">
      <c r="A10" s="35"/>
      <c r="B10" s="36" t="s">
        <v>33</v>
      </c>
      <c r="C10" s="37"/>
      <c r="D10" s="3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41"/>
      <c r="Q10" s="41"/>
      <c r="R10" s="41"/>
      <c r="S10" s="41"/>
      <c r="T10" s="41"/>
      <c r="U10" s="40">
        <f t="shared" si="0"/>
        <v>0</v>
      </c>
    </row>
    <row r="11" spans="1:23" ht="16.899999999999999" customHeight="1" x14ac:dyDescent="0.25">
      <c r="A11" s="35"/>
      <c r="B11" s="36" t="s">
        <v>34</v>
      </c>
      <c r="C11" s="37"/>
      <c r="D11" s="38"/>
      <c r="E11" s="41">
        <v>1</v>
      </c>
      <c r="F11" s="41">
        <v>19</v>
      </c>
      <c r="G11" s="41">
        <v>2</v>
      </c>
      <c r="H11" s="41">
        <v>10</v>
      </c>
      <c r="I11" s="41">
        <v>1</v>
      </c>
      <c r="J11" s="41">
        <v>2</v>
      </c>
      <c r="K11" s="41">
        <v>2</v>
      </c>
      <c r="L11" s="41">
        <v>2</v>
      </c>
      <c r="M11" s="41">
        <v>8</v>
      </c>
      <c r="N11" s="41">
        <v>2</v>
      </c>
      <c r="O11" s="42">
        <v>2</v>
      </c>
      <c r="P11" s="41">
        <v>1</v>
      </c>
      <c r="Q11" s="41">
        <v>2</v>
      </c>
      <c r="R11" s="41">
        <v>15</v>
      </c>
      <c r="S11" s="41">
        <v>6</v>
      </c>
      <c r="T11" s="41">
        <v>6</v>
      </c>
      <c r="U11" s="40">
        <f t="shared" si="0"/>
        <v>81</v>
      </c>
    </row>
    <row r="12" spans="1:23" ht="16.899999999999999" customHeight="1" x14ac:dyDescent="0.25">
      <c r="A12" s="35"/>
      <c r="B12" s="36" t="s">
        <v>35</v>
      </c>
      <c r="C12" s="37"/>
      <c r="D12" s="38"/>
      <c r="E12" s="41">
        <v>6</v>
      </c>
      <c r="F12" s="41">
        <v>9</v>
      </c>
      <c r="G12" s="41">
        <v>20</v>
      </c>
      <c r="H12" s="41">
        <v>56</v>
      </c>
      <c r="I12" s="41">
        <v>1</v>
      </c>
      <c r="J12" s="41">
        <v>4</v>
      </c>
      <c r="K12" s="41"/>
      <c r="L12" s="41">
        <v>8</v>
      </c>
      <c r="M12" s="41">
        <v>38</v>
      </c>
      <c r="N12" s="41">
        <v>2</v>
      </c>
      <c r="O12" s="42">
        <v>10</v>
      </c>
      <c r="P12" s="41">
        <v>1</v>
      </c>
      <c r="Q12" s="41">
        <v>8</v>
      </c>
      <c r="R12" s="41">
        <v>11</v>
      </c>
      <c r="S12" s="41">
        <v>19</v>
      </c>
      <c r="T12" s="41">
        <v>10</v>
      </c>
      <c r="U12" s="40">
        <f t="shared" si="0"/>
        <v>203</v>
      </c>
    </row>
    <row r="13" spans="1:23" ht="16.899999999999999" customHeight="1" thickBot="1" x14ac:dyDescent="0.3">
      <c r="A13" s="43"/>
      <c r="B13" s="44" t="s">
        <v>36</v>
      </c>
      <c r="C13" s="45"/>
      <c r="D13" s="46"/>
      <c r="E13" s="47">
        <v>1</v>
      </c>
      <c r="F13" s="47">
        <v>6</v>
      </c>
      <c r="G13" s="47">
        <v>8</v>
      </c>
      <c r="H13" s="47">
        <v>23</v>
      </c>
      <c r="I13" s="47">
        <v>2</v>
      </c>
      <c r="J13" s="47"/>
      <c r="K13" s="47">
        <v>4</v>
      </c>
      <c r="L13" s="47">
        <v>2</v>
      </c>
      <c r="M13" s="47">
        <v>2</v>
      </c>
      <c r="N13" s="47">
        <v>1</v>
      </c>
      <c r="O13" s="48">
        <v>6</v>
      </c>
      <c r="P13" s="47">
        <v>1</v>
      </c>
      <c r="Q13" s="47"/>
      <c r="R13" s="47">
        <v>8</v>
      </c>
      <c r="S13" s="47">
        <v>9</v>
      </c>
      <c r="T13" s="47">
        <v>1</v>
      </c>
      <c r="U13" s="49">
        <f t="shared" si="0"/>
        <v>74</v>
      </c>
    </row>
    <row r="14" spans="1:23" ht="49.9" customHeight="1" x14ac:dyDescent="0.25">
      <c r="A14" s="16">
        <v>7</v>
      </c>
      <c r="B14" s="17" t="s">
        <v>37</v>
      </c>
      <c r="C14" s="32" t="s">
        <v>23</v>
      </c>
      <c r="D14" s="33"/>
      <c r="E14" s="34">
        <v>28</v>
      </c>
      <c r="F14" s="34">
        <v>52</v>
      </c>
      <c r="G14" s="34">
        <v>33</v>
      </c>
      <c r="H14" s="34">
        <v>142</v>
      </c>
      <c r="I14" s="34">
        <v>40</v>
      </c>
      <c r="J14" s="34">
        <v>69</v>
      </c>
      <c r="K14" s="34">
        <v>72</v>
      </c>
      <c r="L14" s="34">
        <v>83</v>
      </c>
      <c r="M14" s="34">
        <v>58</v>
      </c>
      <c r="N14" s="34">
        <v>32</v>
      </c>
      <c r="O14" s="34">
        <v>100</v>
      </c>
      <c r="P14" s="34">
        <v>29</v>
      </c>
      <c r="Q14" s="34">
        <v>33</v>
      </c>
      <c r="R14" s="34">
        <v>84</v>
      </c>
      <c r="S14" s="34">
        <v>77</v>
      </c>
      <c r="T14" s="34">
        <v>19</v>
      </c>
      <c r="U14" s="21">
        <f t="shared" si="0"/>
        <v>951</v>
      </c>
    </row>
    <row r="15" spans="1:23" ht="63.6" customHeight="1" thickBot="1" x14ac:dyDescent="0.3">
      <c r="A15" s="50">
        <v>8</v>
      </c>
      <c r="B15" s="44" t="s">
        <v>38</v>
      </c>
      <c r="C15" s="51" t="s">
        <v>25</v>
      </c>
      <c r="D15" s="46" t="s">
        <v>39</v>
      </c>
      <c r="E15" s="47">
        <v>43</v>
      </c>
      <c r="F15" s="47">
        <v>52</v>
      </c>
      <c r="G15" s="47">
        <v>45</v>
      </c>
      <c r="H15" s="47">
        <v>170</v>
      </c>
      <c r="I15" s="47">
        <v>38</v>
      </c>
      <c r="J15" s="47">
        <v>69</v>
      </c>
      <c r="K15" s="47">
        <v>89</v>
      </c>
      <c r="L15" s="47">
        <v>83</v>
      </c>
      <c r="M15" s="47">
        <v>81</v>
      </c>
      <c r="N15" s="47">
        <v>33</v>
      </c>
      <c r="O15" s="47">
        <v>100</v>
      </c>
      <c r="P15" s="47">
        <v>29</v>
      </c>
      <c r="Q15" s="47">
        <v>34</v>
      </c>
      <c r="R15" s="47">
        <v>84</v>
      </c>
      <c r="S15" s="47">
        <v>88</v>
      </c>
      <c r="T15" s="47">
        <v>19</v>
      </c>
      <c r="U15" s="49">
        <f t="shared" si="0"/>
        <v>1057</v>
      </c>
    </row>
    <row r="16" spans="1:23" ht="47.25" x14ac:dyDescent="0.25">
      <c r="A16" s="16">
        <v>9</v>
      </c>
      <c r="B16" s="17" t="s">
        <v>40</v>
      </c>
      <c r="C16" s="32" t="s">
        <v>23</v>
      </c>
      <c r="D16" s="33"/>
      <c r="E16" s="34">
        <v>6</v>
      </c>
      <c r="F16" s="34">
        <v>14</v>
      </c>
      <c r="G16" s="34">
        <v>8</v>
      </c>
      <c r="H16" s="34">
        <v>12</v>
      </c>
      <c r="I16" s="34">
        <v>8</v>
      </c>
      <c r="J16" s="34">
        <v>7</v>
      </c>
      <c r="K16" s="34">
        <v>11</v>
      </c>
      <c r="L16" s="34">
        <v>10</v>
      </c>
      <c r="M16" s="34">
        <v>13</v>
      </c>
      <c r="N16" s="34">
        <v>2</v>
      </c>
      <c r="O16" s="34">
        <v>28</v>
      </c>
      <c r="P16" s="34">
        <v>5</v>
      </c>
      <c r="Q16" s="34">
        <v>16</v>
      </c>
      <c r="R16" s="34">
        <v>6</v>
      </c>
      <c r="S16" s="34">
        <v>10</v>
      </c>
      <c r="T16" s="34">
        <v>9</v>
      </c>
      <c r="U16" s="21">
        <f t="shared" si="0"/>
        <v>165</v>
      </c>
    </row>
    <row r="17" spans="1:23" ht="63" x14ac:dyDescent="0.25">
      <c r="A17" s="35">
        <v>10</v>
      </c>
      <c r="B17" s="36" t="s">
        <v>41</v>
      </c>
      <c r="C17" s="37" t="s">
        <v>25</v>
      </c>
      <c r="D17" s="38" t="s">
        <v>42</v>
      </c>
      <c r="E17" s="39">
        <f t="shared" ref="E17:Q17" si="2">SUM(E18:E22)</f>
        <v>11</v>
      </c>
      <c r="F17" s="39">
        <f t="shared" si="2"/>
        <v>14</v>
      </c>
      <c r="G17" s="39">
        <f>SUM(G18:G22)</f>
        <v>8</v>
      </c>
      <c r="H17" s="39">
        <f t="shared" si="2"/>
        <v>16</v>
      </c>
      <c r="I17" s="39">
        <f t="shared" si="2"/>
        <v>7</v>
      </c>
      <c r="J17" s="39">
        <f t="shared" si="2"/>
        <v>7</v>
      </c>
      <c r="K17" s="39">
        <f t="shared" si="2"/>
        <v>14</v>
      </c>
      <c r="L17" s="39">
        <f t="shared" si="2"/>
        <v>10</v>
      </c>
      <c r="M17" s="39">
        <f t="shared" si="2"/>
        <v>14</v>
      </c>
      <c r="N17" s="39">
        <f t="shared" si="2"/>
        <v>2</v>
      </c>
      <c r="O17" s="39">
        <f t="shared" si="2"/>
        <v>30</v>
      </c>
      <c r="P17" s="39">
        <f t="shared" si="2"/>
        <v>5</v>
      </c>
      <c r="Q17" s="39">
        <f t="shared" si="2"/>
        <v>19</v>
      </c>
      <c r="R17" s="39">
        <f t="shared" ref="R17:S17" si="3">SUM(R18:R22)</f>
        <v>6</v>
      </c>
      <c r="S17" s="39">
        <f t="shared" si="3"/>
        <v>11</v>
      </c>
      <c r="T17" s="39">
        <f>SUM(T18:T22)</f>
        <v>9</v>
      </c>
      <c r="U17" s="40">
        <f t="shared" si="0"/>
        <v>183</v>
      </c>
    </row>
    <row r="18" spans="1:23" ht="16.899999999999999" customHeight="1" x14ac:dyDescent="0.25">
      <c r="A18" s="35"/>
      <c r="B18" s="36" t="s">
        <v>32</v>
      </c>
      <c r="C18" s="37"/>
      <c r="D18" s="38"/>
      <c r="E18" s="41">
        <v>2</v>
      </c>
      <c r="F18" s="41">
        <v>2</v>
      </c>
      <c r="G18" s="41">
        <v>1</v>
      </c>
      <c r="H18" s="41">
        <v>1</v>
      </c>
      <c r="I18" s="41">
        <v>3</v>
      </c>
      <c r="J18" s="41">
        <v>2</v>
      </c>
      <c r="K18" s="41">
        <v>4</v>
      </c>
      <c r="L18" s="41">
        <v>4</v>
      </c>
      <c r="M18" s="41"/>
      <c r="N18" s="41">
        <v>1</v>
      </c>
      <c r="O18" s="41">
        <v>9</v>
      </c>
      <c r="P18" s="41">
        <v>1</v>
      </c>
      <c r="Q18" s="41">
        <v>10</v>
      </c>
      <c r="R18" s="41"/>
      <c r="S18" s="41">
        <v>9</v>
      </c>
      <c r="T18" s="41">
        <v>2</v>
      </c>
      <c r="U18" s="40">
        <f t="shared" si="0"/>
        <v>51</v>
      </c>
    </row>
    <row r="19" spans="1:23" ht="16.899999999999999" customHeight="1" x14ac:dyDescent="0.25">
      <c r="A19" s="35"/>
      <c r="B19" s="36" t="s">
        <v>33</v>
      </c>
      <c r="C19" s="37"/>
      <c r="D19" s="38"/>
      <c r="E19" s="41"/>
      <c r="F19" s="41"/>
      <c r="G19" s="41"/>
      <c r="H19" s="41">
        <v>1</v>
      </c>
      <c r="I19" s="41"/>
      <c r="J19" s="41"/>
      <c r="K19" s="41"/>
      <c r="L19" s="41"/>
      <c r="M19" s="41"/>
      <c r="N19" s="41"/>
      <c r="O19" s="41">
        <v>1</v>
      </c>
      <c r="P19" s="41"/>
      <c r="Q19" s="41"/>
      <c r="R19" s="41"/>
      <c r="S19" s="41"/>
      <c r="T19" s="41"/>
      <c r="U19" s="40">
        <f t="shared" si="0"/>
        <v>2</v>
      </c>
    </row>
    <row r="20" spans="1:23" ht="16.899999999999999" customHeight="1" x14ac:dyDescent="0.25">
      <c r="A20" s="35"/>
      <c r="B20" s="36" t="s">
        <v>34</v>
      </c>
      <c r="C20" s="37"/>
      <c r="D20" s="38"/>
      <c r="E20" s="41">
        <v>5</v>
      </c>
      <c r="F20" s="41">
        <v>9</v>
      </c>
      <c r="G20" s="41"/>
      <c r="H20" s="41"/>
      <c r="I20" s="41"/>
      <c r="J20" s="41"/>
      <c r="K20" s="41">
        <v>1</v>
      </c>
      <c r="L20" s="41"/>
      <c r="M20" s="41"/>
      <c r="N20" s="41"/>
      <c r="O20" s="41"/>
      <c r="P20" s="41"/>
      <c r="Q20" s="41"/>
      <c r="R20" s="41"/>
      <c r="S20" s="41">
        <v>1</v>
      </c>
      <c r="T20" s="41"/>
      <c r="U20" s="40">
        <f t="shared" si="0"/>
        <v>16</v>
      </c>
    </row>
    <row r="21" spans="1:23" ht="16.899999999999999" customHeight="1" x14ac:dyDescent="0.25">
      <c r="A21" s="35"/>
      <c r="B21" s="36" t="s">
        <v>43</v>
      </c>
      <c r="C21" s="37"/>
      <c r="D21" s="38"/>
      <c r="E21" s="41">
        <v>4</v>
      </c>
      <c r="F21" s="41">
        <v>1</v>
      </c>
      <c r="G21" s="41">
        <v>4</v>
      </c>
      <c r="H21" s="41">
        <v>13</v>
      </c>
      <c r="I21" s="41">
        <v>1</v>
      </c>
      <c r="J21" s="41">
        <v>5</v>
      </c>
      <c r="K21" s="41">
        <v>6</v>
      </c>
      <c r="L21" s="41">
        <v>5</v>
      </c>
      <c r="M21" s="41">
        <v>12</v>
      </c>
      <c r="N21" s="41"/>
      <c r="O21" s="41">
        <v>10</v>
      </c>
      <c r="P21" s="41">
        <v>1</v>
      </c>
      <c r="Q21" s="41">
        <v>9</v>
      </c>
      <c r="R21" s="41">
        <v>2</v>
      </c>
      <c r="S21" s="41">
        <v>1</v>
      </c>
      <c r="T21" s="41">
        <v>6</v>
      </c>
      <c r="U21" s="40">
        <f t="shared" si="0"/>
        <v>80</v>
      </c>
    </row>
    <row r="22" spans="1:23" ht="16.899999999999999" customHeight="1" thickBot="1" x14ac:dyDescent="0.3">
      <c r="A22" s="43"/>
      <c r="B22" s="44" t="s">
        <v>36</v>
      </c>
      <c r="C22" s="45"/>
      <c r="D22" s="46"/>
      <c r="E22" s="47"/>
      <c r="F22" s="47">
        <v>2</v>
      </c>
      <c r="G22" s="47">
        <v>3</v>
      </c>
      <c r="H22" s="47">
        <v>1</v>
      </c>
      <c r="I22" s="47">
        <v>3</v>
      </c>
      <c r="J22" s="47"/>
      <c r="K22" s="47">
        <v>3</v>
      </c>
      <c r="L22" s="47">
        <v>1</v>
      </c>
      <c r="M22" s="47">
        <v>2</v>
      </c>
      <c r="N22" s="47">
        <v>1</v>
      </c>
      <c r="O22" s="47">
        <v>10</v>
      </c>
      <c r="P22" s="47">
        <v>3</v>
      </c>
      <c r="Q22" s="47"/>
      <c r="R22" s="47">
        <v>4</v>
      </c>
      <c r="S22" s="47"/>
      <c r="T22" s="47">
        <v>1</v>
      </c>
      <c r="U22" s="49">
        <f t="shared" si="0"/>
        <v>34</v>
      </c>
    </row>
    <row r="23" spans="1:23" ht="32.450000000000003" customHeight="1" x14ac:dyDescent="0.25">
      <c r="A23" s="16">
        <v>11</v>
      </c>
      <c r="B23" s="17" t="s">
        <v>44</v>
      </c>
      <c r="C23" s="32" t="s">
        <v>45</v>
      </c>
      <c r="D23" s="33"/>
      <c r="E23" s="34">
        <v>28</v>
      </c>
      <c r="F23" s="34">
        <v>37</v>
      </c>
      <c r="G23" s="34">
        <v>28</v>
      </c>
      <c r="H23" s="34">
        <v>123</v>
      </c>
      <c r="I23" s="34">
        <v>33</v>
      </c>
      <c r="J23" s="34">
        <v>55</v>
      </c>
      <c r="K23" s="34">
        <v>55</v>
      </c>
      <c r="L23" s="34">
        <v>58</v>
      </c>
      <c r="M23" s="34">
        <v>49</v>
      </c>
      <c r="N23" s="34">
        <v>28</v>
      </c>
      <c r="O23" s="34">
        <v>71</v>
      </c>
      <c r="P23" s="34">
        <v>27</v>
      </c>
      <c r="Q23" s="34">
        <v>19</v>
      </c>
      <c r="R23" s="34">
        <v>57</v>
      </c>
      <c r="S23" s="34">
        <v>62</v>
      </c>
      <c r="T23" s="34">
        <v>6</v>
      </c>
      <c r="U23" s="21">
        <f t="shared" si="0"/>
        <v>736</v>
      </c>
    </row>
    <row r="24" spans="1:23" ht="31.9" customHeight="1" thickBot="1" x14ac:dyDescent="0.3">
      <c r="A24" s="50">
        <v>12</v>
      </c>
      <c r="B24" s="44" t="s">
        <v>46</v>
      </c>
      <c r="C24" s="51" t="s">
        <v>47</v>
      </c>
      <c r="D24" s="46" t="s">
        <v>48</v>
      </c>
      <c r="E24" s="47">
        <v>38</v>
      </c>
      <c r="F24" s="47">
        <v>45</v>
      </c>
      <c r="G24" s="47">
        <v>37</v>
      </c>
      <c r="H24" s="47">
        <v>140</v>
      </c>
      <c r="I24" s="47">
        <v>34</v>
      </c>
      <c r="J24" s="47">
        <v>55</v>
      </c>
      <c r="K24" s="47">
        <v>67</v>
      </c>
      <c r="L24" s="47">
        <v>75</v>
      </c>
      <c r="M24" s="47">
        <v>69</v>
      </c>
      <c r="N24" s="48">
        <v>44</v>
      </c>
      <c r="O24" s="47">
        <v>73</v>
      </c>
      <c r="P24" s="47">
        <v>30</v>
      </c>
      <c r="Q24" s="47">
        <v>22</v>
      </c>
      <c r="R24" s="47">
        <v>81</v>
      </c>
      <c r="S24" s="47">
        <v>69</v>
      </c>
      <c r="T24" s="47">
        <v>6</v>
      </c>
      <c r="U24" s="49">
        <f t="shared" si="0"/>
        <v>885</v>
      </c>
    </row>
    <row r="25" spans="1:23" ht="48" customHeight="1" x14ac:dyDescent="0.25">
      <c r="A25" s="52">
        <v>13</v>
      </c>
      <c r="B25" s="17" t="s">
        <v>49</v>
      </c>
      <c r="C25" s="53" t="s">
        <v>23</v>
      </c>
      <c r="D25" s="19"/>
      <c r="E25" s="20">
        <f t="shared" ref="E25:S25" si="4">SUM(E26:E30)</f>
        <v>2</v>
      </c>
      <c r="F25" s="20">
        <f t="shared" si="4"/>
        <v>26</v>
      </c>
      <c r="G25" s="20">
        <f>SUM(G26:G30)</f>
        <v>1</v>
      </c>
      <c r="H25" s="20">
        <f t="shared" si="4"/>
        <v>38</v>
      </c>
      <c r="I25" s="20">
        <f t="shared" si="4"/>
        <v>2</v>
      </c>
      <c r="J25" s="20">
        <f t="shared" si="4"/>
        <v>15</v>
      </c>
      <c r="K25" s="20">
        <f t="shared" si="4"/>
        <v>11</v>
      </c>
      <c r="L25" s="20">
        <f>SUM(L26:L30)</f>
        <v>22</v>
      </c>
      <c r="M25" s="20">
        <f>SUM(M26:M30)</f>
        <v>14</v>
      </c>
      <c r="N25" s="20">
        <f t="shared" si="4"/>
        <v>6</v>
      </c>
      <c r="O25" s="20">
        <f t="shared" si="4"/>
        <v>21</v>
      </c>
      <c r="P25" s="20">
        <f t="shared" si="4"/>
        <v>5</v>
      </c>
      <c r="Q25" s="20">
        <f>SUM(Q26:Q30)</f>
        <v>8</v>
      </c>
      <c r="R25" s="20">
        <f t="shared" si="4"/>
        <v>11</v>
      </c>
      <c r="S25" s="20">
        <f t="shared" si="4"/>
        <v>21</v>
      </c>
      <c r="T25" s="20">
        <f>SUM(T26:T30)</f>
        <v>11</v>
      </c>
      <c r="U25" s="21">
        <f t="shared" si="0"/>
        <v>214</v>
      </c>
    </row>
    <row r="26" spans="1:23" ht="33.6" customHeight="1" x14ac:dyDescent="0.25">
      <c r="A26" s="35"/>
      <c r="B26" s="36" t="s">
        <v>50</v>
      </c>
      <c r="C26" s="37"/>
      <c r="D26" s="38"/>
      <c r="E26" s="41"/>
      <c r="F26" s="41">
        <v>5</v>
      </c>
      <c r="G26" s="41">
        <v>1</v>
      </c>
      <c r="H26" s="41">
        <v>23</v>
      </c>
      <c r="I26" s="41">
        <v>2</v>
      </c>
      <c r="J26" s="41">
        <v>15</v>
      </c>
      <c r="K26" s="41">
        <v>9</v>
      </c>
      <c r="L26" s="41">
        <v>12</v>
      </c>
      <c r="M26" s="41">
        <v>6</v>
      </c>
      <c r="N26" s="41">
        <v>2</v>
      </c>
      <c r="O26" s="41">
        <v>10</v>
      </c>
      <c r="P26" s="41">
        <v>4</v>
      </c>
      <c r="Q26" s="41">
        <v>4</v>
      </c>
      <c r="R26" s="41">
        <v>11</v>
      </c>
      <c r="S26" s="41">
        <v>13</v>
      </c>
      <c r="T26" s="41">
        <v>4</v>
      </c>
      <c r="U26" s="40">
        <f t="shared" si="0"/>
        <v>121</v>
      </c>
    </row>
    <row r="27" spans="1:23" ht="36" customHeight="1" x14ac:dyDescent="0.25">
      <c r="A27" s="35"/>
      <c r="B27" s="36" t="s">
        <v>51</v>
      </c>
      <c r="C27" s="37"/>
      <c r="D27" s="38"/>
      <c r="E27" s="41">
        <v>1</v>
      </c>
      <c r="F27" s="41">
        <v>3</v>
      </c>
      <c r="G27" s="41"/>
      <c r="H27" s="41">
        <v>1</v>
      </c>
      <c r="I27" s="41"/>
      <c r="J27" s="41"/>
      <c r="K27" s="41"/>
      <c r="L27" s="41">
        <v>6</v>
      </c>
      <c r="M27" s="41"/>
      <c r="N27" s="41">
        <v>2</v>
      </c>
      <c r="O27" s="41">
        <v>10</v>
      </c>
      <c r="P27" s="41">
        <v>1</v>
      </c>
      <c r="Q27" s="41"/>
      <c r="R27" s="41"/>
      <c r="S27" s="41">
        <v>2</v>
      </c>
      <c r="T27" s="41"/>
      <c r="U27" s="40">
        <f t="shared" si="0"/>
        <v>26</v>
      </c>
    </row>
    <row r="28" spans="1:23" ht="97.9" customHeight="1" x14ac:dyDescent="0.25">
      <c r="A28" s="35"/>
      <c r="B28" s="36" t="s">
        <v>52</v>
      </c>
      <c r="C28" s="37"/>
      <c r="D28" s="38"/>
      <c r="E28" s="41"/>
      <c r="F28" s="41">
        <v>1</v>
      </c>
      <c r="G28" s="41"/>
      <c r="H28" s="41">
        <v>2</v>
      </c>
      <c r="I28" s="41"/>
      <c r="J28" s="41"/>
      <c r="K28" s="41">
        <v>1</v>
      </c>
      <c r="L28" s="41">
        <v>1</v>
      </c>
      <c r="M28" s="41"/>
      <c r="N28" s="41"/>
      <c r="O28" s="41"/>
      <c r="P28" s="41"/>
      <c r="Q28" s="41"/>
      <c r="R28" s="41"/>
      <c r="S28" s="41"/>
      <c r="T28" s="41">
        <v>3</v>
      </c>
      <c r="U28" s="40">
        <f t="shared" si="0"/>
        <v>8</v>
      </c>
    </row>
    <row r="29" spans="1:23" ht="33.6" customHeight="1" x14ac:dyDescent="0.25">
      <c r="A29" s="35"/>
      <c r="B29" s="36" t="s">
        <v>53</v>
      </c>
      <c r="C29" s="37"/>
      <c r="D29" s="38"/>
      <c r="E29" s="41">
        <v>1</v>
      </c>
      <c r="F29" s="41">
        <v>7</v>
      </c>
      <c r="G29" s="54"/>
      <c r="H29" s="41">
        <v>7</v>
      </c>
      <c r="I29" s="41"/>
      <c r="J29" s="41"/>
      <c r="K29" s="41">
        <v>1</v>
      </c>
      <c r="L29" s="41">
        <v>3</v>
      </c>
      <c r="M29" s="41">
        <v>4</v>
      </c>
      <c r="N29" s="41">
        <v>2</v>
      </c>
      <c r="O29" s="41">
        <v>1</v>
      </c>
      <c r="P29" s="41"/>
      <c r="Q29" s="41">
        <v>4</v>
      </c>
      <c r="R29" s="41"/>
      <c r="S29" s="41">
        <v>6</v>
      </c>
      <c r="T29" s="41">
        <v>4</v>
      </c>
      <c r="U29" s="40">
        <f t="shared" si="0"/>
        <v>40</v>
      </c>
    </row>
    <row r="30" spans="1:23" ht="38.450000000000003" customHeight="1" thickBot="1" x14ac:dyDescent="0.3">
      <c r="A30" s="43"/>
      <c r="B30" s="44" t="s">
        <v>54</v>
      </c>
      <c r="C30" s="45"/>
      <c r="D30" s="46"/>
      <c r="E30" s="47"/>
      <c r="F30" s="47">
        <v>10</v>
      </c>
      <c r="G30" s="47"/>
      <c r="H30" s="47">
        <v>5</v>
      </c>
      <c r="I30" s="47"/>
      <c r="J30" s="47"/>
      <c r="K30" s="47"/>
      <c r="L30" s="47"/>
      <c r="M30" s="47">
        <v>4</v>
      </c>
      <c r="N30" s="47"/>
      <c r="O30" s="47"/>
      <c r="P30" s="47"/>
      <c r="Q30" s="47"/>
      <c r="R30" s="47"/>
      <c r="S30" s="47"/>
      <c r="T30" s="47"/>
      <c r="U30" s="49">
        <f t="shared" si="0"/>
        <v>19</v>
      </c>
    </row>
    <row r="31" spans="1:23" ht="69.599999999999994" customHeight="1" thickBot="1" x14ac:dyDescent="0.3">
      <c r="A31" s="10">
        <v>14</v>
      </c>
      <c r="B31" s="11" t="s">
        <v>55</v>
      </c>
      <c r="C31" s="55" t="s">
        <v>21</v>
      </c>
      <c r="D31" s="56" t="s">
        <v>56</v>
      </c>
      <c r="E31" s="31"/>
      <c r="F31" s="31">
        <v>61</v>
      </c>
      <c r="G31" s="31">
        <v>23</v>
      </c>
      <c r="H31" s="31">
        <v>64</v>
      </c>
      <c r="I31" s="31">
        <v>15</v>
      </c>
      <c r="J31" s="31">
        <v>17</v>
      </c>
      <c r="K31" s="31">
        <v>13</v>
      </c>
      <c r="L31" s="31">
        <v>39</v>
      </c>
      <c r="M31" s="31">
        <v>9</v>
      </c>
      <c r="N31" s="31">
        <v>10</v>
      </c>
      <c r="O31" s="31">
        <v>11</v>
      </c>
      <c r="P31" s="31">
        <v>27</v>
      </c>
      <c r="Q31" s="31">
        <v>43</v>
      </c>
      <c r="R31" s="31">
        <v>18</v>
      </c>
      <c r="S31" s="31">
        <v>36</v>
      </c>
      <c r="T31" s="31">
        <v>3</v>
      </c>
      <c r="U31" s="15">
        <f t="shared" si="0"/>
        <v>389</v>
      </c>
      <c r="W31" s="23"/>
    </row>
    <row r="32" spans="1:23" ht="62.45" customHeight="1" x14ac:dyDescent="0.25">
      <c r="A32" s="52">
        <v>15</v>
      </c>
      <c r="B32" s="17" t="s">
        <v>57</v>
      </c>
      <c r="C32" s="53" t="s">
        <v>47</v>
      </c>
      <c r="D32" s="19"/>
      <c r="E32" s="20">
        <f t="shared" ref="E32:T32" si="5">SUM(E33:E36)</f>
        <v>44</v>
      </c>
      <c r="F32" s="20">
        <f t="shared" si="5"/>
        <v>37</v>
      </c>
      <c r="G32" s="20">
        <f t="shared" si="5"/>
        <v>51</v>
      </c>
      <c r="H32" s="20">
        <f t="shared" si="5"/>
        <v>111</v>
      </c>
      <c r="I32" s="20">
        <f t="shared" si="5"/>
        <v>40</v>
      </c>
      <c r="J32" s="20">
        <f t="shared" si="5"/>
        <v>47</v>
      </c>
      <c r="K32" s="20">
        <f t="shared" si="5"/>
        <v>60</v>
      </c>
      <c r="L32" s="20">
        <f>SUM(L33:L36)-2</f>
        <v>68</v>
      </c>
      <c r="M32" s="20">
        <f t="shared" si="5"/>
        <v>56</v>
      </c>
      <c r="N32" s="20">
        <f t="shared" si="5"/>
        <v>34</v>
      </c>
      <c r="O32" s="20">
        <f t="shared" si="5"/>
        <v>72</v>
      </c>
      <c r="P32" s="20">
        <f t="shared" si="5"/>
        <v>39</v>
      </c>
      <c r="Q32" s="20">
        <f t="shared" si="5"/>
        <v>23</v>
      </c>
      <c r="R32" s="20">
        <f t="shared" si="5"/>
        <v>78</v>
      </c>
      <c r="S32" s="20">
        <f t="shared" si="5"/>
        <v>71</v>
      </c>
      <c r="T32" s="20">
        <f t="shared" si="5"/>
        <v>5</v>
      </c>
      <c r="U32" s="21">
        <f t="shared" si="0"/>
        <v>836</v>
      </c>
    </row>
    <row r="33" spans="1:21" ht="16.899999999999999" customHeight="1" x14ac:dyDescent="0.25">
      <c r="A33" s="35"/>
      <c r="B33" s="36" t="s">
        <v>58</v>
      </c>
      <c r="C33" s="37"/>
      <c r="D33" s="38"/>
      <c r="E33" s="41">
        <v>3</v>
      </c>
      <c r="F33" s="41"/>
      <c r="G33" s="41">
        <v>7</v>
      </c>
      <c r="H33" s="41">
        <v>45</v>
      </c>
      <c r="I33" s="41"/>
      <c r="J33" s="41">
        <v>9</v>
      </c>
      <c r="K33" s="41">
        <v>12</v>
      </c>
      <c r="L33" s="41">
        <v>10</v>
      </c>
      <c r="M33" s="41">
        <v>3</v>
      </c>
      <c r="N33" s="41">
        <v>6</v>
      </c>
      <c r="O33" s="41">
        <v>8</v>
      </c>
      <c r="P33" s="41">
        <v>5</v>
      </c>
      <c r="Q33" s="41">
        <v>1</v>
      </c>
      <c r="R33" s="41">
        <v>12</v>
      </c>
      <c r="S33" s="41">
        <v>8</v>
      </c>
      <c r="T33" s="41">
        <v>1</v>
      </c>
      <c r="U33" s="40">
        <f t="shared" si="0"/>
        <v>130</v>
      </c>
    </row>
    <row r="34" spans="1:21" ht="31.5" x14ac:dyDescent="0.25">
      <c r="A34" s="35"/>
      <c r="B34" s="36" t="s">
        <v>59</v>
      </c>
      <c r="C34" s="37"/>
      <c r="D34" s="38"/>
      <c r="E34" s="41">
        <v>24</v>
      </c>
      <c r="F34" s="41">
        <v>2</v>
      </c>
      <c r="G34" s="41">
        <v>22</v>
      </c>
      <c r="H34" s="41">
        <v>37</v>
      </c>
      <c r="I34" s="41">
        <v>18</v>
      </c>
      <c r="J34" s="41">
        <v>16</v>
      </c>
      <c r="K34" s="41">
        <v>29</v>
      </c>
      <c r="L34" s="41">
        <v>27</v>
      </c>
      <c r="M34" s="41">
        <v>20</v>
      </c>
      <c r="N34" s="41">
        <v>4</v>
      </c>
      <c r="O34" s="41">
        <v>22</v>
      </c>
      <c r="P34" s="41">
        <v>21</v>
      </c>
      <c r="Q34" s="41">
        <v>3</v>
      </c>
      <c r="R34" s="41">
        <v>30</v>
      </c>
      <c r="S34" s="41">
        <v>34</v>
      </c>
      <c r="T34" s="41">
        <v>2</v>
      </c>
      <c r="U34" s="40">
        <f t="shared" si="0"/>
        <v>311</v>
      </c>
    </row>
    <row r="35" spans="1:21" ht="16.899999999999999" customHeight="1" x14ac:dyDescent="0.25">
      <c r="A35" s="35"/>
      <c r="B35" s="36" t="s">
        <v>60</v>
      </c>
      <c r="C35" s="37"/>
      <c r="D35" s="38"/>
      <c r="E35" s="41">
        <v>15</v>
      </c>
      <c r="F35" s="41">
        <v>34</v>
      </c>
      <c r="G35" s="41">
        <v>15</v>
      </c>
      <c r="H35" s="41">
        <v>19</v>
      </c>
      <c r="I35" s="41">
        <v>14</v>
      </c>
      <c r="J35" s="41">
        <v>13</v>
      </c>
      <c r="K35" s="41">
        <v>11</v>
      </c>
      <c r="L35" s="41">
        <v>24</v>
      </c>
      <c r="M35" s="41">
        <v>31</v>
      </c>
      <c r="N35" s="41">
        <v>21</v>
      </c>
      <c r="O35" s="41">
        <v>39</v>
      </c>
      <c r="P35" s="41">
        <v>12</v>
      </c>
      <c r="Q35" s="42">
        <v>19</v>
      </c>
      <c r="R35" s="41">
        <v>34</v>
      </c>
      <c r="S35" s="41">
        <v>29</v>
      </c>
      <c r="T35" s="41">
        <v>2</v>
      </c>
      <c r="U35" s="40">
        <f t="shared" si="0"/>
        <v>332</v>
      </c>
    </row>
    <row r="36" spans="1:21" ht="16.899999999999999" customHeight="1" thickBot="1" x14ac:dyDescent="0.3">
      <c r="A36" s="43"/>
      <c r="B36" s="44" t="s">
        <v>61</v>
      </c>
      <c r="C36" s="45"/>
      <c r="D36" s="46"/>
      <c r="E36" s="47">
        <v>2</v>
      </c>
      <c r="F36" s="47">
        <v>1</v>
      </c>
      <c r="G36" s="47">
        <v>7</v>
      </c>
      <c r="H36" s="47">
        <v>10</v>
      </c>
      <c r="I36" s="47">
        <v>8</v>
      </c>
      <c r="J36" s="47">
        <v>9</v>
      </c>
      <c r="K36" s="47">
        <v>8</v>
      </c>
      <c r="L36" s="47">
        <v>9</v>
      </c>
      <c r="M36" s="47">
        <v>2</v>
      </c>
      <c r="N36" s="47">
        <v>3</v>
      </c>
      <c r="O36" s="47">
        <v>3</v>
      </c>
      <c r="P36" s="47">
        <v>1</v>
      </c>
      <c r="Q36" s="47"/>
      <c r="R36" s="47">
        <v>2</v>
      </c>
      <c r="S36" s="47"/>
      <c r="T36" s="47"/>
      <c r="U36" s="49">
        <f t="shared" si="0"/>
        <v>65</v>
      </c>
    </row>
    <row r="37" spans="1:21" ht="42" customHeight="1" thickBot="1" x14ac:dyDescent="0.3">
      <c r="A37" s="10">
        <v>16</v>
      </c>
      <c r="B37" s="11" t="s">
        <v>62</v>
      </c>
      <c r="C37" s="55" t="s">
        <v>47</v>
      </c>
      <c r="D37" s="57"/>
      <c r="E37" s="31">
        <v>1</v>
      </c>
      <c r="F37" s="31"/>
      <c r="G37" s="31">
        <v>1</v>
      </c>
      <c r="H37" s="31">
        <v>1</v>
      </c>
      <c r="I37" s="31">
        <v>1</v>
      </c>
      <c r="J37" s="31"/>
      <c r="K37" s="31">
        <v>1</v>
      </c>
      <c r="L37" s="31">
        <v>8</v>
      </c>
      <c r="M37" s="31">
        <v>3</v>
      </c>
      <c r="N37" s="31">
        <v>2</v>
      </c>
      <c r="O37" s="31"/>
      <c r="P37" s="31">
        <v>1</v>
      </c>
      <c r="Q37" s="31">
        <v>1</v>
      </c>
      <c r="R37" s="31"/>
      <c r="S37" s="31"/>
      <c r="T37" s="31"/>
      <c r="U37" s="15">
        <f t="shared" si="0"/>
        <v>20</v>
      </c>
    </row>
    <row r="38" spans="1:21" x14ac:dyDescent="0.25">
      <c r="A38" s="58"/>
      <c r="B38" s="59"/>
      <c r="C38" s="60"/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58"/>
      <c r="Q38" s="58"/>
      <c r="R38" s="58"/>
      <c r="S38" s="58"/>
      <c r="T38" s="58"/>
      <c r="U38" s="63"/>
    </row>
    <row r="39" spans="1:21" x14ac:dyDescent="0.25">
      <c r="A39" s="58"/>
      <c r="B39" s="59"/>
      <c r="C39" s="60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58"/>
      <c r="Q39" s="58"/>
      <c r="R39" s="58"/>
      <c r="S39" s="58"/>
      <c r="T39" s="58"/>
      <c r="U39" s="63"/>
    </row>
    <row r="40" spans="1:21" x14ac:dyDescent="0.25">
      <c r="A40" s="58"/>
      <c r="B40" s="59"/>
      <c r="C40" s="60"/>
      <c r="D40" s="61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58"/>
      <c r="Q40" s="58"/>
      <c r="R40" s="58"/>
      <c r="S40" s="58"/>
      <c r="T40" s="58"/>
      <c r="U40" s="63"/>
    </row>
    <row r="41" spans="1:21" x14ac:dyDescent="0.25"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</sheetData>
  <mergeCells count="9">
    <mergeCell ref="A32:A36"/>
    <mergeCell ref="C32:C36"/>
    <mergeCell ref="A1:U1"/>
    <mergeCell ref="A8:A13"/>
    <mergeCell ref="C8:C13"/>
    <mergeCell ref="A17:A22"/>
    <mergeCell ref="C17:C22"/>
    <mergeCell ref="A25:A30"/>
    <mergeCell ref="C25:C30"/>
  </mergeCells>
  <conditionalFormatting sqref="E5:H5 J5:S5">
    <cfRule type="cellIs" dxfId="7" priority="4" operator="lessThan">
      <formula>E$4</formula>
    </cfRule>
  </conditionalFormatting>
  <conditionalFormatting sqref="T5">
    <cfRule type="cellIs" dxfId="5" priority="3" operator="lessThan">
      <formula>T$4</formula>
    </cfRule>
  </conditionalFormatting>
  <conditionalFormatting sqref="E7:T7">
    <cfRule type="cellIs" dxfId="3" priority="2" operator="greaterThan">
      <formula>E$8</formula>
    </cfRule>
  </conditionalFormatting>
  <conditionalFormatting sqref="E24:T24">
    <cfRule type="cellIs" dxfId="1" priority="1" operator="lessThan">
      <formula>E$23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2020-03-30T13:36:00Z</dcterms:created>
  <dcterms:modified xsi:type="dcterms:W3CDTF">2020-03-30T13:38:48Z</dcterms:modified>
</cp:coreProperties>
</file>