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I_2022" sheetId="75" r:id="rId14"/>
    <sheet name="Eksport I-II_2022" sheetId="74" r:id="rId15"/>
    <sheet name="Import 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<sst xmlns="http://schemas.openxmlformats.org/spreadsheetml/2006/main" count="6946" uniqueCount="524">
  <si>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</si>
  <si>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</si>
  <si>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</si>
  <si>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</si>
  <si>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</si>
  <si>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</si>
  <si>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</si>
  <si>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</si>
  <si>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</si>
  <si>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</si>
  <si>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</si>
  <si>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</si>
  <si>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</si>
  <si>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</si>
  <si>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</si>
  <si>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</si>
  <si>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</si>
  <si>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</si>
  <si>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</si>
  <si>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</si>
  <si>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</si>
  <si>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</si>
  <si>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</si>
  <si>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</si>
  <si>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</si>
  <si>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</si>
  <si>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</si>
  <si>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</si>
  <si>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</si>
  <si>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</si>
  <si>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</si>
  <si>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</si>
  <si>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</si>
  <si>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</si>
  <si>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</si>
  <si>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</si>
  <si>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</si>
  <si>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</si>
  <si>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</si>
  <si>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</si>
  <si>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</si>
  <si>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</si>
  <si>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</si>
  <si>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</si>
  <si>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</si>
  <si>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</si>
  <si>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</si>
  <si>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</si>
  <si>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</si>
  <si>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</si>
  <si>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</si>
  <si>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</si>
  <si>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</si>
  <si>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</si>
  <si>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</si>
  <si>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</si>
  <si>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</si>
  <si>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</si>
  <si>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</si>
  <si>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</si>
  <si>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</si>
  <si>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</si>
  <si>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</si>
  <si>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</si>
  <si>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</si>
  <si>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</si>
  <si>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</si>
  <si>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</si>
  <si>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</si>
  <si>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</si>
  <si>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</si>
  <si>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</si>
  <si>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</si>
  <si>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</si>
  <si>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</si>
  <si>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</si>
  <si>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</si>
  <si>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</si>
  <si>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</si>
  <si>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</si>
  <si>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</si>
  <si>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</si>
  <si>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</si>
  <si>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</si>
  <si>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</si>
  <si>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</si>
  <si>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</si>
  <si>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</si>
  <si>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</si>
  <si>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</si>
  <si>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</si>
  <si>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</si>
  <si>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</si>
  <si>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</si>
  <si>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</si>
  <si>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</si>
  <si>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</si>
  <si>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</si>
  <si>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</si>
  <si>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</si>
  <si>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</si>
  <si>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</si>
  <si>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</si>
  <si>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</si>
  <si>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</si>
  <si>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</si>
  <si>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</si>
  <si>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</si>
  <si>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</si>
  <si>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</si>
  <si>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</si>
  <si>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</si>
  <si>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</si>
  <si>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</si>
  <si>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</si>
  <si>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</si>
  <si>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</si>
  <si>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</si>
  <si>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</si>
  <si>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</si>
  <si>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</si>
  <si>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</si>
  <si>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</si>
  <si>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</si>
  <si>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</si>
  <si>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</si>
  <si>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</si>
  <si>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</si>
  <si>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</si>
  <si>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</si>
  <si>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</si>
  <si>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</si>
  <si>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</si>
  <si>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</si>
  <si>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</si>
  <si>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</si>
  <si>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</si>
  <si>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</si>
  <si>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</si>
  <si>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</si>
  <si>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</si>
  <si>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</si>
  <si>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</si>
  <si>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</si>
  <si>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</si>
  <si>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</si>
  <si>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</si>
  <si>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</si>
  <si>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</si>
  <si>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</si>
  <si>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</si>
  <si>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</si>
  <si>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</si>
  <si>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</si>
  <si>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</si>
  <si>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</si>
  <si>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</si>
  <si>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</si>
  <si>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</si>
  <si>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</si>
  <si>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</si>
  <si>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</si>
  <si>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</si>
  <si>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</si>
  <si>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</si>
  <si>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</si>
  <si>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</si>
  <si>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</si>
  <si>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</si>
  <si>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</si>
  <si>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</si>
  <si>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</si>
  <si>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</si>
  <si>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</si>
  <si>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</si>
  <si>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</si>
  <si>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</si>
  <si>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</si>
  <si>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</si>
  <si>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</si>
  <si>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</si>
  <si>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</si>
  <si>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</si>
  <si>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</si>
  <si>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</si>
  <si>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</si>
  <si>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</si>
  <si>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</si>
  <si>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</si>
  <si>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</si>
  <si>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</si>
  <si>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</si>
  <si>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</si>
  <si>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</si>
  <si>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</si>
  <si>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</si>
  <si>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</si>
  <si>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</si>
  <si>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</si>
  <si>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</si>
  <si>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</si>
  <si>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</si>
  <si>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</si>
  <si>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</si>
  <si>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</si>
  <si>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</si>
  <si>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</si>
  <si>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</si>
  <si>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</si>
  <si>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</si>
  <si>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</si>
  <si>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</si>
  <si>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</si>
  <si>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</si>
  <si>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</si>
  <si>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</si>
  <si>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</si>
  <si>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</si>
  <si>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</si>
  <si>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</si>
  <si>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</si>
  <si>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</si>
  <si>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</si>
  <si>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</si>
  <si>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</si>
  <si>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</si>
  <si>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</si>
  <si>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</si>
  <si>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</si>
  <si>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</si>
  <si>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</si>
  <si>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</si>
  <si>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</si>
  <si>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</si>
  <si>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</si>
  <si>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</si>
  <si>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</si>
  <si>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</si>
  <si>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</si>
  <si>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</si>
  <si>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</si>
  <si>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</si>
  <si>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</si>
  <si>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</si>
  <si>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</si>
  <si>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</si>
  <si>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</si>
  <si>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</si>
  <si>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</si>
  <si>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</si>
  <si>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</si>
  <si>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</si>
  <si>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</si>
  <si>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</si>
  <si>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</si>
  <si>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</si>
  <si>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</si>
  <si>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</si>
  <si>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</si>
  <si>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</si>
  <si>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</si>
  <si>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</si>
  <si>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</si>
  <si>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</si>
  <si>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</si>
  <si>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</si>
  <si>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</si>
  <si>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</si>
  <si>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</si>
  <si>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</si>
  <si>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</si>
  <si>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</si>
  <si>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</si>
  <si>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</si>
  <si>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</si>
  <si>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</si>
  <si>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</si>
  <si>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</si>
  <si>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</si>
  <si>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</si>
  <si>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</si>
  <si>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</si>
  <si>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</si>
  <si>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</si>
  <si>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</si>
  <si>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</si>
  <si>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</si>
  <si>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</si>
  <si>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</si>
  <si>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</si>
  <si>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</si>
  <si>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</si>
  <si>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</si>
  <si>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</si>
  <si>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</si>
  <si>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</si>
  <si>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</si>
  <si>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</si>
  <si>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</si>
  <si>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</si>
  <si>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</si>
  <si>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</si>
  <si>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</si>
  <si>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</si>
  <si>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</si>
  <si>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</si>
  <si>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</si>
  <si>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</si>
  <si>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</si>
  <si>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</si>
  <si>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</si>
  <si>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</si>
  <si>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</si>
  <si>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</si>
  <si>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</si>
  <si>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</si>
  <si>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</si>
  <si>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</si>
  <si>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</si>
  <si>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</si>
  <si>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</si>
  <si>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</si>
  <si>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</si>
  <si>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</si>
  <si>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</si>
  <si>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</si>
  <si>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</si>
  <si>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</si>
  <si>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</si>
  <si>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</si>
  <si>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</si>
  <si>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</si>
  <si>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</si>
  <si>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</si>
  <si>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</si>
  <si>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</si>
  <si>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</si>
  <si>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</si>
  <si>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</si>
  <si>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</si>
  <si>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</si>
  <si>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</si>
  <si>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</si>
  <si>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</si>
  <si>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</si>
  <si>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</si>
  <si>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</si>
  <si>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</si>
  <si>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</si>
  <si>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</si>
  <si>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</si>
  <si>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</si>
  <si>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</si>
  <si>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</si>
  <si>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</si>
  <si>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</si>
  <si>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</si>
  <si>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</si>
  <si>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</si>
  <si>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</si>
  <si>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</si>
  <si>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</si>
  <si>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</si>
  <si>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</si>
  <si>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</si>
  <si>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</si>
  <si>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</si>
  <si>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</si>
  <si>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</si>
  <si>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</si>
  <si>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</si>
  <si>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</si>
  <si>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</si>
  <si>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</si>
  <si>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</si>
  <si>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</si>
  <si>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</si>
  <si>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</si>
  <si>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</si>
  <si>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</si>
  <si>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</si>
  <si>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</si>
  <si>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</si>
  <si>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</si>
  <si>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</si>
  <si>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</si>
  <si>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</si>
  <si>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</si>
  <si>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</si>
  <si>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</si>
  <si>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</si>
  <si>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</si>
  <si>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</si>
  <si>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</si>
  <si>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</si>
  <si>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</si>
  <si>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</si>
  <si>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</si>
  <si>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</si>
  <si>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</si>
  <si>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</si>
  <si>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</si>
  <si>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</si>
  <si>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</si>
  <si>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</si>
  <si>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</si>
  <si>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</si>
  <si>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</si>
  <si>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</si>
  <si>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</si>
  <si>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</si>
  <si>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</si>
  <si>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</si>
  <si>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</si>
  <si>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</si>
  <si>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</si>
  <si>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</si>
  <si>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</si>
  <si>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</si>
  <si>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</si>
  <si>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</si>
  <si>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</si>
  <si>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</si>
  <si>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</si>
  <si>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</si>
  <si>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</si>
  <si>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</si>
  <si>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</si>
  <si>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</si>
  <si>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</si>
  <si>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</si>
  <si>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</si>
  <si>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</si>
  <si>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</si>
  <si>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</si>
  <si>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</si>
  <si>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</si>
  <si>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</si>
  <si>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</si>
  <si>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</si>
  <si>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</si>
  <si>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</si>
  <si>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</si>
  <si>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</si>
  <si>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</si>
  <si>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</si>
  <si>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</si>
  <si>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</si>
  <si>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</si>
  <si>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</si>
  <si>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</si>
  <si>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</si>
  <si>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</si>
  <si>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</si>
  <si>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</si>
  <si>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</si>
  <si>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</si>
  <si>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</si>
  <si>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</si>
  <si>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</si>
  <si>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</si>
  <si>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</si>
  <si>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</si>
  <si>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</si>
  <si>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</si>
  <si>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</si>
  <si>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</si>
  <si>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</si>
  <si>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</si>
  <si>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</si>
  <si>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</si>
  <si>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</si>
  <si>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</si>
  <si>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</si>
  <si>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</si>
  <si>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</si>
  <si>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</si>
  <si>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</si>
  <si>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</si>
  <si>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</si>
  <si>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</si>
  <si>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</si>
  <si>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</si>
  <si>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</si>
  <si>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</si>
  <si>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</si>
  <si>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</si>
  <si>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</si>
  <si>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</si>
  <si>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</si>
  <si>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</si>
  <si>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</si>
  <si>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</si>
  <si>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</si>
  <si>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</si>
  <si>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</si>
  <si>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</si>
  <si>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</si>
  <si>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</si>
  <si>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zmiana w stos. do I 2021r. (%)</t>
  </si>
  <si>
    <t>Uboje przemysłowe 2022</t>
  </si>
  <si>
    <t xml:space="preserve">* - niewystarczająca liczba danych do prezentacji </t>
  </si>
  <si>
    <t>Prices not received - Same prices as last week : EL</t>
  </si>
  <si>
    <t>17.04.2022</t>
  </si>
  <si>
    <t>19.04.2022</t>
  </si>
  <si>
    <t>Week 14</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</si>
  <si>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 2022 r.</t>
    </r>
    <r>
      <rPr>
        <b/>
        <sz val="14"/>
        <color indexed="8"/>
        <rFont val="Arial"/>
        <family val="2"/>
        <charset val="238"/>
      </rPr>
      <t xml:space="preserve"> (dane wstępne)</t>
    </r>
  </si>
  <si>
    <t>OKRES: I - II 2022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</si>
  <si>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 2022 r. (dane wstępne) </t>
    </r>
    <r>
      <rPr>
        <b/>
        <sz val="11"/>
        <rFont val="Times New Roman"/>
        <family val="1"/>
        <charset val="238"/>
      </rPr>
      <t xml:space="preserve">w porównaniu do I - II 2022 r. </t>
    </r>
    <r>
      <rPr>
        <i/>
        <sz val="11"/>
        <rFont val="Times New Roman"/>
        <family val="1"/>
        <charset val="238"/>
      </rPr>
      <t>(wg wstępnych danych Min. Finansów).</t>
    </r>
  </si>
  <si>
    <t>I - II 2022 r. (wstępne)</t>
  </si>
  <si>
    <t>I - II 2021 r.</t>
  </si>
  <si>
    <r>
      <t xml:space="preserve">Tablica 9. Średnie ceny zakupu mięsa wołowego płacone przez podmioty handlu detalicznego w okresie: </t>
    </r>
    <r>
      <rPr>
        <b/>
        <sz val="16"/>
        <color rgb="FF0000FF"/>
        <rFont val="Times New Roman"/>
        <family val="1"/>
        <charset val="238"/>
      </rPr>
      <t>18 kwietnia 2022 - 24 kwietnia 2022 r.</t>
    </r>
  </si>
  <si>
    <t>NR 16/2022</t>
  </si>
  <si>
    <t>28.04.2022 r.</t>
  </si>
  <si>
    <t>Notowania z okresu: 18.04.2022 - 24.04.2022r.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</si>
  <si>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</si>
  <si>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 2022 r. (dane wstępne)  </t>
    </r>
    <r>
      <rPr>
        <b/>
        <sz val="11"/>
        <rFont val="Times New Roman"/>
        <family val="1"/>
        <charset val="238"/>
      </rPr>
      <t>w porównaniu do I - II 2021 r.  (</t>
    </r>
    <r>
      <rPr>
        <i/>
        <sz val="11"/>
        <rFont val="Times New Roman"/>
        <family val="1"/>
        <charset val="238"/>
      </rPr>
      <t>wg wstępnych danych Min. Finansów</t>
    </r>
    <r>
      <rPr>
        <b/>
        <sz val="11"/>
        <rFont val="Times New Roman"/>
        <family val="1"/>
        <charset val="238"/>
      </rPr>
      <t>).</t>
    </r>
  </si>
  <si>
    <t>I- II 2021 r.</t>
  </si>
  <si>
    <t>zmiana w stos. do I - II 2021r. (%)</t>
  </si>
  <si>
    <t>24.04.2022</t>
  </si>
  <si>
    <t>18.04.2022 - 24.04.2022</t>
  </si>
  <si>
    <r>
      <t>Tablica 6. Średnie ceny sprzedaży netto (bez VAT) elementów mięsa wołowego (kraj) wg makroregionów:</t>
    </r>
    <r>
      <rPr>
        <b/>
        <sz val="14"/>
        <color rgb="FF0000FF"/>
        <rFont val="Times New Roman CE"/>
        <charset val="238"/>
      </rPr>
      <t xml:space="preserve"> 18.04 - 24.04.2022</t>
    </r>
  </si>
  <si>
    <r>
      <t xml:space="preserve">Tablica 5. Ceny sprzedaży netto (bez VAT) ćwierci wołowych (zagranica): </t>
    </r>
    <r>
      <rPr>
        <b/>
        <sz val="13"/>
        <color rgb="FF0000FF"/>
        <rFont val="Times New Roman"/>
        <family val="1"/>
        <charset val="238"/>
      </rPr>
      <t>18.04 - 24.04.2022</t>
    </r>
  </si>
  <si>
    <r>
      <t>Tablica 7. Średnie ceny sprzedaży netto (bez VAT) elementów mięsa wołowego (zagranica):</t>
    </r>
    <r>
      <rPr>
        <b/>
        <sz val="14"/>
        <color rgb="FF0000FF"/>
        <rFont val="Times New Roman CE"/>
        <charset val="238"/>
      </rPr>
      <t xml:space="preserve"> 18.04 - 24.04.2022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</si>
</sst>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7">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204" fillId="0" borderId="0" xfId="0" applyFont="1" applyAlignment="1">
      <alignment vertical="center"/>
    </xf>
    <xf numFmtId="0" fontId="206" fillId="0" borderId="0" xfId="0" applyFont="1"/>
    <xf numFmtId="0" fontId="207"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04" fillId="59" borderId="0" xfId="0" applyFont="1" applyFill="1"/>
    <xf numFmtId="0" fontId="215" fillId="0" borderId="0" xfId="0" applyFont="1" applyAlignment="1">
      <alignment vertical="center"/>
    </xf>
    <xf numFmtId="0" fontId="216" fillId="0" borderId="0" xfId="0" applyFont="1"/>
    <xf numFmtId="0" fontId="216" fillId="0" borderId="0" xfId="0" applyFont="1" applyAlignment="1">
      <alignment horizontal="right"/>
    </xf>
    <xf numFmtId="177" fontId="217" fillId="0" borderId="0" xfId="0" applyNumberFormat="1" applyFont="1"/>
    <xf numFmtId="0" fontId="205" fillId="0" borderId="0" xfId="0" applyFont="1" applyFill="1"/>
    <xf numFmtId="0" fontId="198" fillId="0" borderId="0" xfId="97"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55" fillId="0" borderId="0" xfId="174"/>
    <xf numFmtId="180" fontId="55" fillId="0" borderId="0" xfId="174" applyNumberFormat="1"/>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5" applyNumberFormat="1" applyFont="1" applyBorder="1"/>
    <xf numFmtId="2" fontId="233" fillId="0" borderId="110" xfId="235" applyNumberFormat="1" applyFont="1" applyBorder="1"/>
    <xf numFmtId="2" fontId="233" fillId="0" borderId="111" xfId="235" applyNumberFormat="1" applyFont="1" applyBorder="1"/>
    <xf numFmtId="2" fontId="233"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5" fillId="0" borderId="34" xfId="174" applyFont="1" applyBorder="1" applyAlignment="1">
      <alignment horizontal="right"/>
    </xf>
    <xf numFmtId="176" fontId="235" fillId="0" borderId="10" xfId="235" applyNumberFormat="1" applyFont="1" applyBorder="1"/>
    <xf numFmtId="176" fontId="235" fillId="0" borderId="52" xfId="235" applyNumberFormat="1" applyFont="1" applyBorder="1"/>
    <xf numFmtId="176" fontId="206" fillId="0" borderId="52" xfId="235" applyNumberFormat="1" applyFont="1" applyBorder="1"/>
    <xf numFmtId="176" fontId="235" fillId="0" borderId="49" xfId="235" applyNumberFormat="1" applyFont="1" applyBorder="1"/>
    <xf numFmtId="176" fontId="206" fillId="0" borderId="49" xfId="235" applyNumberFormat="1" applyFont="1" applyBorder="1"/>
    <xf numFmtId="176" fontId="235" fillId="0" borderId="38" xfId="235" applyNumberFormat="1" applyFont="1" applyBorder="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3" fontId="175" fillId="0" borderId="46" xfId="0" applyNumberFormat="1" applyFont="1" applyBorder="1"/>
    <xf numFmtId="3" fontId="175" fillId="0" borderId="48" xfId="0" applyNumberFormat="1" applyFont="1" applyBorder="1"/>
    <xf numFmtId="3" fontId="176" fillId="0" borderId="1" xfId="0" applyNumberFormat="1" applyFont="1" applyBorder="1"/>
    <xf numFmtId="3" fontId="175" fillId="0" borderId="51" xfId="0" applyNumberFormat="1" applyFont="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165" fontId="244" fillId="0" borderId="58" xfId="234" quotePrefix="1" applyNumberFormat="1" applyFont="1" applyBorder="1" applyAlignment="1"/>
    <xf numFmtId="0" fontId="243" fillId="0" borderId="77" xfId="234" applyFont="1" applyBorder="1"/>
    <xf numFmtId="0" fontId="243" fillId="0" borderId="80" xfId="234" applyFont="1" applyBorder="1"/>
    <xf numFmtId="3" fontId="83" fillId="63" borderId="22" xfId="0" applyNumberFormat="1" applyFont="1" applyFill="1" applyBorder="1" applyAlignment="1"/>
    <xf numFmtId="3" fontId="83" fillId="63" borderId="51" xfId="0" applyNumberFormat="1" applyFont="1" applyFill="1" applyBorder="1" applyAlignment="1"/>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5"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165" fontId="244" fillId="0" borderId="58" xfId="234" quotePrefix="1" applyNumberFormat="1" applyFont="1" applyBorder="1" applyAlignment="1">
      <alignment horizontal="right"/>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176" fillId="0" borderId="0" xfId="0" applyFont="1" applyFill="1" applyBorder="1"/>
    <xf numFmtId="165" fontId="246" fillId="0" borderId="59" xfId="234" quotePrefix="1" applyNumberFormat="1" applyFont="1" applyBorder="1" applyAlignment="1">
      <alignment horizontal="right"/>
    </xf>
    <xf numFmtId="4" fontId="243" fillId="65" borderId="23" xfId="234" applyNumberFormat="1" applyFont="1" applyFill="1" applyBorder="1" applyAlignment="1">
      <alignment horizontal="right"/>
    </xf>
    <xf numFmtId="4" fontId="243" fillId="65" borderId="62" xfId="234" applyNumberFormat="1" applyFont="1" applyFill="1" applyBorder="1" applyAlignment="1">
      <alignment horizontal="right"/>
    </xf>
    <xf numFmtId="4" fontId="243" fillId="66" borderId="30" xfId="234" applyNumberFormat="1" applyFont="1" applyFill="1" applyBorder="1" applyAlignment="1">
      <alignment horizontal="right"/>
    </xf>
    <xf numFmtId="0" fontId="6" fillId="0" borderId="53" xfId="0"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65" fontId="159" fillId="4" borderId="29" xfId="0" applyNumberFormat="1" applyFont="1" applyFill="1" applyBorder="1" applyAlignment="1">
      <alignment horizontal="center"/>
    </xf>
    <xf numFmtId="165" fontId="159" fillId="4" borderId="29" xfId="0" quotePrefix="1" applyNumberFormat="1" applyFont="1" applyFill="1" applyBorder="1" applyAlignment="1">
      <alignment horizontal="center"/>
    </xf>
    <xf numFmtId="165" fontId="159" fillId="4" borderId="62" xfId="0" applyNumberFormat="1" applyFont="1" applyFill="1" applyBorder="1" applyAlignment="1">
      <alignment horizontal="center"/>
    </xf>
    <xf numFmtId="165" fontId="159" fillId="4" borderId="7" xfId="0" applyNumberFormat="1" applyFont="1" applyFill="1" applyBorder="1" applyAlignment="1">
      <alignment horizontal="center"/>
    </xf>
    <xf numFmtId="165" fontId="159" fillId="4" borderId="30" xfId="0" applyNumberFormat="1" applyFont="1" applyFill="1" applyBorder="1" applyAlignment="1">
      <alignment horizontal="center"/>
    </xf>
    <xf numFmtId="165" fontId="166" fillId="63" borderId="22" xfId="0" applyNumberFormat="1" applyFont="1" applyFill="1" applyBorder="1" applyAlignment="1">
      <alignment horizontal="center"/>
    </xf>
    <xf numFmtId="165" fontId="166" fillId="63" borderId="51" xfId="0" applyNumberFormat="1" applyFont="1" applyFill="1" applyBorder="1" applyAlignment="1">
      <alignment horizontal="center"/>
    </xf>
    <xf numFmtId="165" fontId="166" fillId="63" borderId="30" xfId="0" quotePrefix="1" applyNumberFormat="1" applyFont="1" applyFill="1" applyBorder="1" applyAlignment="1">
      <alignment horizontal="center"/>
    </xf>
    <xf numFmtId="165" fontId="148" fillId="0" borderId="19" xfId="0" quotePrefix="1" applyNumberFormat="1" applyFont="1" applyBorder="1" applyAlignment="1">
      <alignment horizontal="center" vertical="center" wrapText="1"/>
    </xf>
    <xf numFmtId="165" fontId="148" fillId="0" borderId="7" xfId="0" applyNumberFormat="1" applyFont="1" applyBorder="1" applyAlignment="1">
      <alignment horizontal="center" vertical="center" wrapText="1"/>
    </xf>
    <xf numFmtId="165" fontId="148" fillId="0" borderId="23" xfId="0" quotePrefix="1" applyNumberFormat="1" applyFont="1" applyBorder="1" applyAlignment="1">
      <alignment horizontal="center" vertical="center" wrapText="1"/>
    </xf>
    <xf numFmtId="165" fontId="148" fillId="0" borderId="30" xfId="0" applyNumberFormat="1" applyFont="1" applyBorder="1" applyAlignment="1">
      <alignment horizontal="center" vertical="center" wrapText="1"/>
    </xf>
    <xf numFmtId="165" fontId="148" fillId="0" borderId="30" xfId="0" quotePrefix="1" applyNumberFormat="1" applyFont="1" applyBorder="1" applyAlignment="1">
      <alignment horizontal="center" vertical="center" wrapText="1"/>
    </xf>
    <xf numFmtId="0" fontId="0" fillId="0" borderId="0" xfId="0" applyFill="1" applyAlignment="1">
      <alignment vertical="center"/>
    </xf>
    <xf numFmtId="0" fontId="222" fillId="0" borderId="0" xfId="0" applyFont="1" applyFill="1" applyAlignment="1">
      <alignment horizontal="right"/>
    </xf>
    <xf numFmtId="179" fontId="208" fillId="0" borderId="0" xfId="0" applyNumberFormat="1" applyFont="1" applyFill="1" applyAlignment="1">
      <alignment horizontal="right"/>
    </xf>
    <xf numFmtId="0" fontId="222" fillId="0" borderId="0" xfId="0" applyFont="1" applyFill="1" applyAlignment="1">
      <alignment horizontal="right" vertical="top"/>
    </xf>
    <xf numFmtId="179" fontId="208" fillId="0" borderId="0" xfId="0" applyNumberFormat="1" applyFont="1" applyFill="1" applyAlignment="1">
      <alignment horizontal="right" vertical="top"/>
    </xf>
    <xf numFmtId="0" fontId="198" fillId="62" borderId="0" xfId="0" applyFont="1" applyFill="1" applyAlignment="1">
      <alignment horizontal="center" vertical="center"/>
    </xf>
    <xf numFmtId="0" fontId="185" fillId="0" borderId="0" xfId="0" applyFont="1" applyAlignment="1">
      <alignment vertical="center"/>
    </xf>
    <xf numFmtId="0" fontId="185" fillId="59" borderId="0" xfId="0" applyFont="1" applyFill="1" applyBorder="1" applyAlignment="1">
      <alignment horizontal="center" vertical="center"/>
    </xf>
    <xf numFmtId="0" fontId="185" fillId="59" borderId="0" xfId="0" applyFont="1" applyFill="1" applyBorder="1" applyAlignment="1">
      <alignment vertical="center"/>
    </xf>
    <xf numFmtId="0" fontId="187" fillId="59" borderId="0" xfId="0" applyFont="1" applyFill="1" applyBorder="1" applyAlignment="1">
      <alignment vertical="center"/>
    </xf>
    <xf numFmtId="0" fontId="186" fillId="62" borderId="0" xfId="0" quotePrefix="1" applyFont="1" applyFill="1" applyBorder="1" applyAlignment="1">
      <alignment horizontal="center" vertical="center"/>
    </xf>
    <xf numFmtId="0" fontId="189" fillId="62" borderId="0" xfId="0" applyFont="1" applyFill="1" applyBorder="1" applyAlignment="1" applyProtection="1">
      <alignment horizontal="center"/>
      <protection locked="0"/>
    </xf>
    <xf numFmtId="0" fontId="190" fillId="62" borderId="0" xfId="0" applyFont="1" applyFill="1" applyBorder="1" applyAlignment="1" applyProtection="1">
      <alignment horizontal="center"/>
      <protection locked="0"/>
    </xf>
    <xf numFmtId="0" fontId="189" fillId="62" borderId="0" xfId="0" applyFont="1" applyFill="1" applyBorder="1" applyAlignment="1">
      <alignment horizontal="center"/>
    </xf>
    <xf numFmtId="0" fontId="186" fillId="62" borderId="0" xfId="0" applyFont="1" applyFill="1" applyBorder="1" applyAlignment="1" applyProtection="1">
      <alignment horizontal="center"/>
      <protection locked="0"/>
    </xf>
    <xf numFmtId="0" fontId="189" fillId="62" borderId="0" xfId="0" applyFont="1" applyFill="1" applyBorder="1" applyAlignment="1" applyProtection="1">
      <alignment horizontal="center" vertical="top"/>
      <protection locked="0"/>
    </xf>
    <xf numFmtId="0" fontId="190" fillId="62" borderId="0" xfId="0" applyFont="1" applyFill="1" applyBorder="1" applyAlignment="1" applyProtection="1">
      <alignment horizontal="center" vertical="top"/>
      <protection locked="0"/>
    </xf>
    <xf numFmtId="0" fontId="189" fillId="59" borderId="0" xfId="0" applyFont="1" applyFill="1" applyBorder="1" applyAlignment="1" applyProtection="1">
      <alignment horizontal="center" vertical="center"/>
      <protection locked="0"/>
    </xf>
    <xf numFmtId="0" fontId="189" fillId="62" borderId="0" xfId="0" applyFont="1" applyFill="1" applyBorder="1" applyAlignment="1">
      <alignment horizontal="center" vertical="top"/>
    </xf>
    <xf numFmtId="0" fontId="186" fillId="62" borderId="0" xfId="0" applyFont="1" applyFill="1" applyBorder="1" applyAlignment="1" applyProtection="1">
      <alignment horizontal="center" vertical="top"/>
      <protection locked="0"/>
    </xf>
    <xf numFmtId="2" fontId="189" fillId="59" borderId="2" xfId="0" applyNumberFormat="1" applyFont="1" applyFill="1" applyBorder="1" applyAlignment="1" applyProtection="1">
      <alignment horizontal="center" vertical="center"/>
      <protection locked="0"/>
    </xf>
    <xf numFmtId="2" fontId="189" fillId="59" borderId="3" xfId="0" applyNumberFormat="1" applyFont="1" applyFill="1" applyBorder="1" applyAlignment="1" applyProtection="1">
      <alignment horizontal="center" vertical="center"/>
      <protection locked="0"/>
    </xf>
    <xf numFmtId="2" fontId="189" fillId="59" borderId="3" xfId="0" applyNumberFormat="1" applyFont="1" applyFill="1" applyBorder="1" applyAlignment="1">
      <alignment horizontal="center" vertical="center"/>
    </xf>
    <xf numFmtId="2" fontId="189" fillId="62" borderId="3" xfId="0" applyNumberFormat="1" applyFont="1" applyFill="1" applyBorder="1" applyAlignment="1" applyProtection="1">
      <alignment horizontal="center" vertical="center"/>
      <protection locked="0"/>
    </xf>
    <xf numFmtId="2" fontId="188" fillId="62" borderId="2" xfId="0" applyNumberFormat="1" applyFont="1" applyFill="1" applyBorder="1" applyAlignment="1">
      <alignment horizontal="center" vertical="center"/>
    </xf>
    <xf numFmtId="2" fontId="189" fillId="59" borderId="0" xfId="0" applyNumberFormat="1" applyFont="1" applyFill="1" applyBorder="1" applyAlignment="1" applyProtection="1">
      <alignment horizontal="center" vertical="center"/>
      <protection locked="0"/>
    </xf>
    <xf numFmtId="0" fontId="185" fillId="59" borderId="0" xfId="0" applyFont="1" applyFill="1" applyAlignment="1">
      <alignment vertical="center"/>
    </xf>
    <xf numFmtId="2" fontId="188" fillId="59" borderId="0" xfId="0" applyNumberFormat="1" applyFont="1" applyFill="1" applyBorder="1" applyAlignment="1">
      <alignment horizontal="center" vertical="center"/>
    </xf>
    <xf numFmtId="10" fontId="193" fillId="59" borderId="33" xfId="0" applyNumberFormat="1" applyFont="1" applyFill="1" applyBorder="1" applyAlignment="1">
      <alignment horizontal="center" vertical="center"/>
    </xf>
    <xf numFmtId="0" fontId="189" fillId="59" borderId="0" xfId="0" applyFont="1" applyFill="1" applyBorder="1" applyAlignment="1">
      <alignment horizontal="center" vertical="center"/>
    </xf>
    <xf numFmtId="169" fontId="185" fillId="59" borderId="0" xfId="0" applyNumberFormat="1" applyFont="1" applyFill="1" applyBorder="1" applyAlignment="1">
      <alignment horizontal="center" vertical="center"/>
    </xf>
    <xf numFmtId="0" fontId="189" fillId="62" borderId="0" xfId="0" applyFont="1" applyFill="1" applyBorder="1" applyAlignment="1" applyProtection="1">
      <alignment horizontal="center" vertical="center"/>
      <protection locked="0"/>
    </xf>
    <xf numFmtId="0" fontId="185" fillId="62" borderId="0" xfId="0" applyFont="1" applyFill="1" applyBorder="1" applyAlignment="1">
      <alignment horizontal="center" vertical="center"/>
    </xf>
    <xf numFmtId="0" fontId="189" fillId="62" borderId="0" xfId="0" applyFont="1" applyFill="1" applyBorder="1" applyAlignment="1">
      <alignment horizontal="center" vertical="center"/>
    </xf>
    <xf numFmtId="0" fontId="188" fillId="62" borderId="36" xfId="0" applyFont="1" applyFill="1" applyBorder="1" applyAlignment="1" applyProtection="1">
      <alignment horizontal="center" vertical="center"/>
      <protection locked="0"/>
    </xf>
    <xf numFmtId="2" fontId="189" fillId="59" borderId="96" xfId="0" applyNumberFormat="1" applyFont="1" applyFill="1" applyBorder="1" applyAlignment="1">
      <alignment horizontal="center" vertical="center"/>
    </xf>
    <xf numFmtId="2" fontId="189" fillId="59" borderId="97" xfId="0" applyNumberFormat="1" applyFont="1" applyFill="1" applyBorder="1" applyAlignment="1">
      <alignment horizontal="center" vertical="center"/>
    </xf>
    <xf numFmtId="2" fontId="189" fillId="62" borderId="97" xfId="0" applyNumberFormat="1" applyFont="1" applyFill="1" applyBorder="1" applyAlignment="1">
      <alignment horizontal="center" vertical="center"/>
    </xf>
    <xf numFmtId="169" fontId="189" fillId="59" borderId="0" xfId="0" applyNumberFormat="1" applyFont="1" applyFill="1" applyBorder="1" applyAlignment="1" applyProtection="1">
      <alignment horizontal="center" vertical="center"/>
      <protection locked="0"/>
    </xf>
    <xf numFmtId="2" fontId="189" fillId="62" borderId="99" xfId="0" applyNumberFormat="1" applyFont="1" applyFill="1" applyBorder="1" applyAlignment="1">
      <alignment horizontal="center" vertical="center"/>
    </xf>
    <xf numFmtId="0" fontId="185" fillId="59" borderId="0" xfId="0" applyFont="1" applyFill="1"/>
    <xf numFmtId="0" fontId="185" fillId="0" borderId="0" xfId="0" applyFont="1"/>
    <xf numFmtId="0" fontId="188" fillId="62" borderId="38" xfId="0" applyFont="1" applyFill="1" applyBorder="1" applyAlignment="1" applyProtection="1">
      <alignment horizontal="center" vertical="center"/>
      <protection locked="0"/>
    </xf>
    <xf numFmtId="2" fontId="189" fillId="59" borderId="100" xfId="0" applyNumberFormat="1" applyFont="1" applyFill="1" applyBorder="1" applyAlignment="1">
      <alignment horizontal="center" vertical="center"/>
    </xf>
    <xf numFmtId="2" fontId="189" fillId="59" borderId="101" xfId="0" applyNumberFormat="1" applyFont="1" applyFill="1" applyBorder="1" applyAlignment="1">
      <alignment horizontal="center" vertical="center"/>
    </xf>
    <xf numFmtId="2" fontId="189" fillId="62" borderId="101" xfId="0" applyNumberFormat="1" applyFont="1" applyFill="1" applyBorder="1" applyAlignment="1">
      <alignment horizontal="center" vertical="center"/>
    </xf>
    <xf numFmtId="2" fontId="189" fillId="62" borderId="103" xfId="0" applyNumberFormat="1" applyFont="1" applyFill="1" applyBorder="1" applyAlignment="1">
      <alignment horizontal="center" vertical="center"/>
    </xf>
    <xf numFmtId="2" fontId="189" fillId="62" borderId="104" xfId="0" applyNumberFormat="1" applyFont="1" applyFill="1" applyBorder="1" applyAlignment="1">
      <alignment horizontal="center" vertical="center"/>
    </xf>
    <xf numFmtId="2" fontId="189" fillId="59" borderId="100" xfId="0" applyNumberFormat="1" applyFont="1" applyFill="1" applyBorder="1" applyAlignment="1" applyProtection="1">
      <alignment horizontal="center" vertical="center"/>
      <protection locked="0"/>
    </xf>
    <xf numFmtId="2" fontId="189" fillId="59" borderId="101" xfId="0" applyNumberFormat="1" applyFont="1" applyFill="1" applyBorder="1" applyAlignment="1" applyProtection="1">
      <alignment horizontal="center" vertical="center"/>
      <protection locked="0"/>
    </xf>
    <xf numFmtId="2" fontId="189" fillId="62" borderId="101" xfId="0" applyNumberFormat="1" applyFont="1" applyFill="1" applyBorder="1" applyAlignment="1" applyProtection="1">
      <alignment horizontal="center" vertical="center"/>
      <protection locked="0"/>
    </xf>
    <xf numFmtId="169" fontId="189" fillId="59" borderId="0" xfId="0" applyNumberFormat="1" applyFont="1" applyFill="1" applyBorder="1" applyAlignment="1">
      <alignment horizontal="center" vertical="center"/>
    </xf>
    <xf numFmtId="0" fontId="188" fillId="62" borderId="40" xfId="0" applyFont="1" applyFill="1" applyBorder="1" applyAlignment="1" applyProtection="1">
      <alignment horizontal="center" vertical="center"/>
      <protection locked="0"/>
    </xf>
    <xf numFmtId="2" fontId="189" fillId="59" borderId="105" xfId="0" applyNumberFormat="1" applyFont="1" applyFill="1" applyBorder="1" applyAlignment="1">
      <alignment horizontal="center" vertical="center"/>
    </xf>
    <xf numFmtId="2" fontId="189" fillId="59" borderId="106" xfId="0" applyNumberFormat="1" applyFont="1" applyFill="1" applyBorder="1" applyAlignment="1">
      <alignment horizontal="center" vertical="center"/>
    </xf>
    <xf numFmtId="2" fontId="189" fillId="62" borderId="106" xfId="0" applyNumberFormat="1" applyFont="1" applyFill="1" applyBorder="1" applyAlignment="1">
      <alignment horizontal="center" vertical="center"/>
    </xf>
    <xf numFmtId="2" fontId="189" fillId="62" borderId="108" xfId="0" applyNumberFormat="1" applyFont="1" applyFill="1" applyBorder="1" applyAlignment="1">
      <alignment horizontal="center" vertical="center"/>
    </xf>
    <xf numFmtId="0" fontId="186" fillId="0" borderId="0" xfId="0" applyFont="1" applyFill="1" applyBorder="1" applyAlignment="1" applyProtection="1">
      <alignment horizontal="left" vertical="center"/>
      <protection locked="0"/>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0" fontId="189" fillId="62" borderId="0" xfId="0" applyFont="1" applyFill="1" applyBorder="1" applyAlignment="1" applyProtection="1">
      <alignment horizontal="center" vertical="center"/>
      <protection locked="0"/>
    </xf>
    <xf numFmtId="0" fontId="189" fillId="62" borderId="41" xfId="0" applyFont="1" applyFill="1" applyBorder="1" applyAlignment="1" applyProtection="1">
      <alignment horizontal="center" vertical="center"/>
      <protection locked="0"/>
    </xf>
    <xf numFmtId="0" fontId="189" fillId="62" borderId="0" xfId="0" applyFont="1" applyFill="1" applyBorder="1" applyAlignment="1">
      <alignment horizontal="center" vertical="center"/>
    </xf>
    <xf numFmtId="0" fontId="189" fillId="62" borderId="41" xfId="0" applyFont="1" applyFill="1" applyBorder="1" applyAlignment="1">
      <alignment horizontal="center" vertical="center"/>
    </xf>
    <xf numFmtId="0" fontId="189" fillId="62" borderId="33" xfId="0" applyFont="1" applyFill="1" applyBorder="1" applyAlignment="1" applyProtection="1">
      <alignment horizontal="center" vertical="center"/>
      <protection locked="0"/>
    </xf>
    <xf numFmtId="178" fontId="208" fillId="0" borderId="0" xfId="0" applyNumberFormat="1" applyFont="1" applyFill="1" applyAlignment="1">
      <alignment horizontal="right" vertical="center"/>
    </xf>
    <xf numFmtId="0" fontId="198" fillId="62" borderId="0" xfId="0" applyFont="1" applyFill="1" applyAlignment="1">
      <alignment horizontal="center" vertical="center"/>
    </xf>
    <xf numFmtId="0" fontId="188" fillId="59" borderId="2" xfId="0" applyFont="1" applyFill="1" applyBorder="1" applyAlignment="1" applyProtection="1">
      <alignment horizontal="center" vertical="center"/>
      <protection locked="0"/>
    </xf>
    <xf numFmtId="0" fontId="188" fillId="59" borderId="3" xfId="0" applyFont="1" applyFill="1" applyBorder="1" applyAlignment="1" applyProtection="1">
      <alignment horizontal="center" vertical="center"/>
      <protection locked="0"/>
    </xf>
    <xf numFmtId="0" fontId="188" fillId="59" borderId="4" xfId="0" applyFont="1" applyFill="1" applyBorder="1" applyAlignment="1" applyProtection="1">
      <alignment horizontal="center" vertical="center"/>
      <protection locked="0"/>
    </xf>
    <xf numFmtId="0" fontId="188" fillId="59" borderId="2" xfId="0" applyFont="1" applyFill="1" applyBorder="1" applyAlignment="1">
      <alignment horizontal="center" vertical="center"/>
    </xf>
    <xf numFmtId="0" fontId="188" fillId="59" borderId="3" xfId="0" applyFont="1" applyFill="1" applyBorder="1" applyAlignment="1">
      <alignment horizontal="center" vertical="center"/>
    </xf>
    <xf numFmtId="0" fontId="188" fillId="59" borderId="4" xfId="0" applyFont="1" applyFill="1" applyBorder="1" applyAlignment="1">
      <alignment horizontal="center" vertical="center"/>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15" fillId="59" borderId="38" xfId="188" applyFont="1" applyFill="1" applyBorder="1" applyAlignment="1">
      <alignment horizontal="center" vertical="center" wrapText="1"/>
    </xf>
    <xf numFmtId="0" fontId="43" fillId="59" borderId="83" xfId="188" applyFont="1" applyFill="1" applyBorder="1" applyAlignment="1">
      <alignment horizontal="center" wrapText="1"/>
    </xf>
    <xf numFmtId="0" fontId="109" fillId="0" borderId="0" xfId="188" applyFont="1" applyFill="1" applyBorder="1" applyAlignment="1">
      <alignment horizontal="left" wrapText="1"/>
    </xf>
    <xf numFmtId="0" fontId="153" fillId="0" borderId="0" xfId="188" applyFont="1" applyAlignment="1">
      <alignment horizontal="left" vertical="center" wrapText="1"/>
    </xf>
    <xf numFmtId="0" fontId="39" fillId="0" borderId="0"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39"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9" fillId="0" borderId="11" xfId="0" applyFont="1" applyBorder="1" applyAlignment="1">
      <alignment horizontal="center"/>
    </xf>
    <xf numFmtId="0" fontId="26"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0" xfId="51" applyFont="1" applyBorder="1" applyAlignment="1">
      <alignment horizontal="center"/>
    </xf>
    <xf numFmtId="0" fontId="39" fillId="0" borderId="11" xfId="51" applyFont="1" applyBorder="1" applyAlignment="1">
      <alignment horizont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9" fillId="0" borderId="64" xfId="51" applyFont="1" applyBorder="1" applyAlignment="1">
      <alignment horizontal="center"/>
    </xf>
    <xf numFmtId="0" fontId="5" fillId="0" borderId="11" xfId="51" applyFont="1" applyBorder="1" applyAlignment="1">
      <alignment horizontal="center" vertical="center"/>
    </xf>
    <xf numFmtId="0" fontId="25" fillId="0" borderId="48" xfId="51" applyFont="1" applyBorder="1" applyAlignment="1">
      <alignment horizontal="center" vertical="center" wrapText="1"/>
    </xf>
    <xf numFmtId="0" fontId="5" fillId="0" borderId="52" xfId="51" applyBorder="1" applyAlignment="1">
      <alignment horizontal="center" vertical="center" wrapText="1"/>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109" fillId="59" borderId="4" xfId="188" applyNumberFormat="1" applyFont="1" applyFill="1" applyBorder="1" applyAlignment="1">
      <alignment horizontal="right" wrapText="1"/>
    </xf>
    <xf numFmtId="3" fontId="109" fillId="59" borderId="65" xfId="188" applyNumberFormat="1" applyFont="1" applyFill="1" applyBorder="1"/>
    <xf numFmtId="3" fontId="109" fillId="59" borderId="65" xfId="188" applyNumberFormat="1" applyFont="1" applyFill="1" applyBorder="1" applyAlignment="1">
      <alignment horizontal="right" wrapText="1"/>
    </xf>
    <xf numFmtId="3" fontId="109" fillId="59" borderId="42" xfId="188" applyNumberFormat="1" applyFont="1" applyFill="1" applyBorder="1" applyAlignment="1">
      <alignment horizontal="right" wrapText="1"/>
    </xf>
    <xf numFmtId="3" fontId="15" fillId="0" borderId="48" xfId="0" quotePrefix="1" applyNumberFormat="1" applyFont="1" applyBorder="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609600" y="0"/>
          <a:ext cx="6011177" cy="3267739"/>
        </a:xfrm>
        <a:prstGeom prst="rect">
          <a:avLst/>
        </a:prstGeom>
      </xdr:spPr>
    </xdr:pic>
    <xdr:clientData/>
  </xdr:twoCellAnchor>
  <xdr:twoCellAnchor editAs="oneCell">
    <xdr:from>
      <xdr:col>11</xdr:col>
      <xdr:colOff>0</xdr:colOff>
      <xdr:row>0</xdr:row>
      <xdr:rowOff>0</xdr:rowOff>
    </xdr:from>
    <xdr:to>
      <xdr:col>20</xdr:col>
      <xdr:colOff>524777</xdr:colOff>
      <xdr:row>20</xdr:row>
      <xdr:rowOff>28575</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0"/>
          <a:ext cx="6011177" cy="3267075"/>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5" name="Obraz 4"/>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11" name="Obraz 10"/>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4" sqref="G24"/>
    </sheetView>
  </sheetViews>
  <sheetFormatPr defaultRowHeight="11.25"/>
  <cols>
    <col min="1" max="1" width="4.42578125" style="1002" customWidth="1"/>
    <col min="2" max="2" width="13.7109375" style="1002" customWidth="1"/>
    <col min="3" max="3" width="10.28515625" style="1002" customWidth="1"/>
    <col min="4" max="4" width="10.7109375" style="1002" customWidth="1"/>
    <col min="5" max="6" width="9.140625" style="1002"/>
    <col min="7" max="7" width="12.42578125" style="1002" customWidth="1"/>
    <col min="8" max="16384" width="9.140625" style="1002"/>
  </cols>
  <sheetData>
    <row r="2" spans="1:10" ht="12.75">
      <c r="B2" s="1003" t="s">
        <v>0</v>
      </c>
      <c r="G2" s="1004" t="s">
        <v>513</v>
      </c>
      <c r="I2" s="1005"/>
    </row>
    <row r="3" spans="1:10" ht="12.75">
      <c r="B3" s="1003" t="s">
        <v>447</v>
      </c>
    </row>
    <row r="5" spans="1:10">
      <c r="B5" s="1006" t="s">
        <v>381</v>
      </c>
      <c r="C5" s="1006"/>
      <c r="D5" s="1006"/>
      <c r="E5" s="1006"/>
      <c r="F5" s="1006"/>
    </row>
    <row r="6" spans="1:10">
      <c r="B6" s="1007"/>
      <c r="C6" s="1008"/>
      <c r="D6" s="1009"/>
      <c r="E6" s="1009"/>
      <c r="F6" s="1009"/>
      <c r="G6" s="1009"/>
      <c r="H6" s="1009"/>
      <c r="I6" s="1009"/>
      <c r="J6" s="1009"/>
    </row>
    <row r="7" spans="1:10">
      <c r="B7" s="1007" t="s">
        <v>1</v>
      </c>
      <c r="C7" s="1008"/>
      <c r="D7" s="1009"/>
      <c r="E7" s="1009"/>
      <c r="F7" s="1009"/>
      <c r="G7" s="1009"/>
      <c r="H7" s="1009"/>
      <c r="I7" s="1009"/>
      <c r="J7" s="1009"/>
    </row>
    <row r="8" spans="1:10">
      <c r="B8" s="1007" t="s">
        <v>2</v>
      </c>
      <c r="C8" s="1008"/>
      <c r="D8" s="1009"/>
      <c r="E8" s="1009"/>
      <c r="F8" s="1009"/>
      <c r="G8" s="1009"/>
      <c r="H8" s="1009"/>
      <c r="I8" s="1009"/>
      <c r="J8" s="1009"/>
    </row>
    <row r="9" spans="1:10" ht="23.25">
      <c r="B9" s="1009"/>
      <c r="C9" s="1009"/>
      <c r="D9" s="1009"/>
      <c r="E9" s="1009"/>
      <c r="H9" s="1009"/>
      <c r="I9" s="1009"/>
      <c r="J9" s="1010"/>
    </row>
    <row r="10" spans="1:10" ht="24.75" customHeight="1">
      <c r="B10" s="1011" t="s">
        <v>512</v>
      </c>
      <c r="C10" s="1012"/>
      <c r="D10" s="1013" t="s">
        <v>52</v>
      </c>
      <c r="E10" s="1010"/>
      <c r="F10" s="1010"/>
      <c r="G10" s="1010"/>
      <c r="H10" s="1010"/>
      <c r="I10" s="1010"/>
      <c r="J10" s="1009"/>
    </row>
    <row r="11" spans="1:10">
      <c r="B11" s="1008"/>
      <c r="C11" s="1008"/>
      <c r="E11" s="1009"/>
      <c r="F11" s="1014" t="s">
        <v>209</v>
      </c>
      <c r="G11" s="1009"/>
      <c r="H11" s="1009"/>
      <c r="I11" s="1009"/>
      <c r="J11" s="1009"/>
    </row>
    <row r="12" spans="1:10" ht="15.75">
      <c r="B12" s="1015"/>
      <c r="C12" s="1008"/>
      <c r="D12" s="1009"/>
      <c r="E12" s="1009"/>
      <c r="F12" s="1009"/>
      <c r="G12" s="1016"/>
      <c r="H12" s="1017"/>
      <c r="I12" s="1009"/>
      <c r="J12" s="1009"/>
    </row>
    <row r="13" spans="1:10" ht="15.75">
      <c r="A13" s="1009"/>
      <c r="B13" s="1011" t="s">
        <v>514</v>
      </c>
      <c r="C13" s="1018"/>
      <c r="D13" s="1018"/>
      <c r="E13" s="1018"/>
      <c r="F13" s="1009"/>
      <c r="G13" s="1009"/>
      <c r="H13" s="41"/>
      <c r="I13" s="1009"/>
      <c r="J13" s="1009"/>
    </row>
    <row r="14" spans="1:10" ht="12.75">
      <c r="A14" s="1009"/>
      <c r="B14" s="1321"/>
      <c r="C14" s="1018"/>
      <c r="D14" s="1018"/>
      <c r="E14" s="1018"/>
      <c r="F14" s="1009"/>
      <c r="G14" s="1009"/>
      <c r="H14" s="41"/>
      <c r="I14" s="1009"/>
      <c r="J14" s="1009"/>
    </row>
    <row r="15" spans="1:10">
      <c r="B15" s="1007"/>
      <c r="C15" s="1008"/>
      <c r="D15" s="1009"/>
      <c r="E15" s="1009"/>
      <c r="F15" s="1009"/>
      <c r="G15" s="1009"/>
      <c r="H15" s="1009"/>
      <c r="I15" s="1009"/>
      <c r="J15" s="1009"/>
    </row>
    <row r="16" spans="1:10">
      <c r="B16" s="1009"/>
      <c r="C16" s="1009"/>
      <c r="D16" s="1009"/>
      <c r="E16" s="1009"/>
      <c r="F16" s="1009"/>
      <c r="G16" s="1009"/>
      <c r="H16" s="1009"/>
      <c r="I16" s="1009"/>
      <c r="J16" s="1009"/>
    </row>
    <row r="17" spans="2:11">
      <c r="B17" s="1009"/>
      <c r="C17" s="1009"/>
      <c r="D17" s="1009"/>
      <c r="E17" s="1009"/>
      <c r="F17" s="1009"/>
      <c r="G17" s="1009"/>
      <c r="H17" s="1009"/>
      <c r="I17" s="1009"/>
      <c r="J17" s="1009"/>
    </row>
    <row r="18" spans="2:11">
      <c r="B18" s="1009" t="s">
        <v>423</v>
      </c>
      <c r="C18" s="1009"/>
      <c r="D18" s="1009"/>
      <c r="E18" s="1009"/>
      <c r="F18" s="1009"/>
      <c r="G18" s="1009"/>
      <c r="H18" s="1009"/>
      <c r="I18" s="1009"/>
      <c r="J18" s="1009"/>
    </row>
    <row r="19" spans="2:11">
      <c r="B19" s="1009" t="s">
        <v>3</v>
      </c>
      <c r="C19" s="1009"/>
      <c r="D19" s="1009"/>
      <c r="E19" s="1009"/>
      <c r="F19" s="1009"/>
      <c r="G19" s="1009"/>
      <c r="H19" s="1009"/>
      <c r="I19" s="1009"/>
      <c r="J19" s="1009"/>
    </row>
    <row r="20" spans="2:11">
      <c r="B20" s="1009" t="s">
        <v>384</v>
      </c>
      <c r="C20" s="1009"/>
      <c r="D20" s="1009"/>
      <c r="E20" s="1009"/>
      <c r="F20" s="1009"/>
      <c r="G20" s="1009"/>
      <c r="H20" s="1009"/>
      <c r="I20" s="1009"/>
      <c r="J20" s="1009"/>
    </row>
    <row r="21" spans="2:11">
      <c r="B21" s="1009" t="s">
        <v>4</v>
      </c>
      <c r="C21" s="1009"/>
      <c r="D21" s="1009"/>
      <c r="E21" s="1009"/>
      <c r="F21" s="1009"/>
      <c r="G21" s="1009"/>
      <c r="H21" s="1009"/>
      <c r="I21" s="1009"/>
      <c r="J21" s="1009"/>
    </row>
    <row r="22" spans="2:11">
      <c r="B22" s="1009" t="s">
        <v>5</v>
      </c>
      <c r="C22" s="1009"/>
      <c r="D22" s="1009"/>
      <c r="E22" s="1009"/>
      <c r="F22" s="1009"/>
      <c r="G22" s="1009"/>
      <c r="H22" s="1009"/>
      <c r="I22" s="1009"/>
      <c r="J22" s="1009"/>
    </row>
    <row r="23" spans="2:11">
      <c r="B23" s="1009" t="s">
        <v>69</v>
      </c>
      <c r="C23" s="1009"/>
      <c r="D23" s="1009"/>
      <c r="E23" s="1009"/>
      <c r="F23" s="1009"/>
      <c r="G23" s="1009"/>
      <c r="H23" s="1009"/>
      <c r="I23" s="1009"/>
      <c r="J23" s="1009"/>
    </row>
    <row r="24" spans="2:11">
      <c r="B24" s="1002" t="s">
        <v>6</v>
      </c>
      <c r="C24" s="1009"/>
      <c r="D24" s="1009"/>
      <c r="E24" s="1009"/>
      <c r="F24" s="1009"/>
      <c r="G24" s="1009"/>
      <c r="H24" s="1009"/>
      <c r="I24" s="1009"/>
      <c r="J24" s="1009"/>
    </row>
    <row r="25" spans="2:11" ht="11.25" customHeight="1">
      <c r="B25" s="1019" t="s">
        <v>472</v>
      </c>
      <c r="C25" s="1009"/>
      <c r="D25" s="1009"/>
      <c r="E25" s="1009"/>
      <c r="F25" s="1009"/>
      <c r="G25" s="1009"/>
      <c r="H25" s="1009"/>
      <c r="I25" s="1009"/>
    </row>
    <row r="26" spans="2:11" ht="12.75">
      <c r="B26" s="1019" t="s">
        <v>7</v>
      </c>
    </row>
    <row r="27" spans="2:11" ht="12.75">
      <c r="B27" s="1019"/>
    </row>
    <row r="28" spans="2:11">
      <c r="B28" s="1020" t="s">
        <v>385</v>
      </c>
      <c r="C28" s="1021"/>
      <c r="D28" s="1021"/>
      <c r="E28" s="1021"/>
      <c r="F28" s="1021"/>
      <c r="G28" s="1021"/>
      <c r="H28" s="1021"/>
      <c r="I28" s="1021"/>
      <c r="J28" s="1021"/>
      <c r="K28" s="1021"/>
    </row>
    <row r="29" spans="2:11">
      <c r="B29" s="1022"/>
      <c r="C29" s="1021"/>
      <c r="D29" s="1021"/>
      <c r="E29" s="1021"/>
      <c r="F29" s="1021"/>
      <c r="G29" s="1021"/>
      <c r="H29" s="1021"/>
      <c r="I29" s="1021"/>
      <c r="J29" s="1021"/>
      <c r="K29" s="1021"/>
    </row>
    <row r="30" spans="2:11">
      <c r="B30" s="100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T30" sqref="T30"/>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502" t="s">
        <v>454</v>
      </c>
      <c r="B1" s="1502"/>
      <c r="C1" s="1502"/>
      <c r="D1" s="1502"/>
      <c r="E1" s="1502"/>
      <c r="F1" s="1502"/>
      <c r="G1" s="572"/>
      <c r="H1" s="572"/>
    </row>
    <row r="2" spans="1:8" ht="13.5" customHeight="1" thickBot="1"/>
    <row r="3" spans="1:8" ht="27" customHeight="1">
      <c r="A3" s="1498" t="s">
        <v>57</v>
      </c>
      <c r="B3" s="1498" t="s">
        <v>98</v>
      </c>
      <c r="C3" s="1503" t="s">
        <v>65</v>
      </c>
      <c r="D3" s="1504"/>
      <c r="E3" s="1505"/>
      <c r="F3" s="1500" t="s">
        <v>99</v>
      </c>
      <c r="G3" s="1501"/>
      <c r="H3" s="80"/>
    </row>
    <row r="4" spans="1:8" ht="32.25" customHeight="1" thickBot="1">
      <c r="A4" s="1499"/>
      <c r="B4" s="1499"/>
      <c r="C4" s="984">
        <v>44675</v>
      </c>
      <c r="D4" s="985">
        <v>44668</v>
      </c>
      <c r="E4" s="986">
        <v>44311</v>
      </c>
      <c r="F4" s="795" t="s">
        <v>288</v>
      </c>
      <c r="G4" s="796" t="s">
        <v>100</v>
      </c>
      <c r="H4" s="80"/>
    </row>
    <row r="5" spans="1:8" ht="29.25" customHeight="1">
      <c r="A5" s="833" t="s">
        <v>104</v>
      </c>
      <c r="B5" s="929" t="s">
        <v>271</v>
      </c>
      <c r="C5" s="1316">
        <v>824.19</v>
      </c>
      <c r="D5" s="1317" t="s">
        <v>453</v>
      </c>
      <c r="E5" s="1318">
        <v>661.2</v>
      </c>
      <c r="F5" s="1389" t="s">
        <v>80</v>
      </c>
      <c r="G5" s="1390">
        <v>24.650635208711432</v>
      </c>
      <c r="H5" s="80"/>
    </row>
    <row r="6" spans="1:8" ht="28.5" customHeight="1" thickBot="1">
      <c r="A6" s="834" t="s">
        <v>105</v>
      </c>
      <c r="B6" s="1191" t="s">
        <v>271</v>
      </c>
      <c r="C6" s="963">
        <v>1170.77</v>
      </c>
      <c r="D6" s="1319" t="s">
        <v>453</v>
      </c>
      <c r="E6" s="1320">
        <v>945.73</v>
      </c>
      <c r="F6" s="1391" t="s">
        <v>80</v>
      </c>
      <c r="G6" s="1392">
        <v>23.795375001321727</v>
      </c>
      <c r="H6" s="80"/>
    </row>
    <row r="7" spans="1:8" ht="32.25" customHeight="1" thickBot="1">
      <c r="A7" s="1189" t="s">
        <v>101</v>
      </c>
      <c r="B7" s="1190" t="s">
        <v>102</v>
      </c>
      <c r="C7" s="963" t="s">
        <v>453</v>
      </c>
      <c r="D7" s="982" t="s">
        <v>453</v>
      </c>
      <c r="E7" s="983" t="s">
        <v>453</v>
      </c>
      <c r="F7" s="1391" t="s">
        <v>80</v>
      </c>
      <c r="G7" s="1393"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3"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U12" sqref="U12"/>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298" t="s">
        <v>511</v>
      </c>
      <c r="B1" s="1299"/>
      <c r="C1" s="1299"/>
      <c r="D1" s="1299"/>
      <c r="E1" s="1299"/>
      <c r="F1" s="1300"/>
      <c r="G1" s="1300"/>
      <c r="H1" s="1300"/>
      <c r="I1" s="1300"/>
      <c r="J1" s="1300"/>
      <c r="K1" s="1300"/>
      <c r="L1" s="1300"/>
      <c r="M1" s="1300"/>
      <c r="N1" s="1300"/>
    </row>
    <row r="2" spans="1:14" ht="20.25">
      <c r="A2" s="1301" t="s">
        <v>448</v>
      </c>
      <c r="B2" s="1299"/>
      <c r="C2" s="1299"/>
      <c r="D2" s="1299"/>
      <c r="E2" s="1299"/>
      <c r="F2" s="1300"/>
      <c r="G2" s="1300"/>
      <c r="H2" s="1300"/>
      <c r="I2" s="1300"/>
      <c r="J2" s="1300"/>
      <c r="K2" s="1300"/>
      <c r="L2" s="1300"/>
      <c r="M2" s="1300"/>
      <c r="N2" s="1300"/>
    </row>
    <row r="3" spans="1:14" ht="25.5" customHeight="1">
      <c r="A3" s="1360"/>
      <c r="B3" s="1361"/>
      <c r="C3" s="1163"/>
      <c r="D3" s="1163"/>
      <c r="E3" s="1163"/>
      <c r="F3" s="1163"/>
      <c r="G3" s="1163"/>
      <c r="H3" s="1163"/>
    </row>
    <row r="4" spans="1:14" ht="34.5" customHeight="1" thickBot="1">
      <c r="A4" s="1060"/>
      <c r="B4" s="1274"/>
    </row>
    <row r="5" spans="1:14" ht="24.95" customHeight="1">
      <c r="B5" s="1506" t="s">
        <v>103</v>
      </c>
      <c r="C5" s="1508" t="s">
        <v>449</v>
      </c>
      <c r="D5" s="1509"/>
      <c r="E5" s="1510" t="s">
        <v>450</v>
      </c>
      <c r="F5" s="1199"/>
    </row>
    <row r="6" spans="1:14" ht="24.95" customHeight="1" thickBot="1">
      <c r="B6" s="1507"/>
      <c r="C6" s="1303">
        <v>44675</v>
      </c>
      <c r="D6" s="1304">
        <v>44668</v>
      </c>
      <c r="E6" s="1511"/>
    </row>
    <row r="7" spans="1:14" ht="24.95" customHeight="1">
      <c r="B7" s="1512" t="s">
        <v>467</v>
      </c>
      <c r="C7" s="1513"/>
      <c r="D7" s="1513"/>
      <c r="E7" s="1514"/>
    </row>
    <row r="8" spans="1:14" ht="24.95" customHeight="1">
      <c r="B8" s="1350" t="s">
        <v>498</v>
      </c>
      <c r="C8" s="1377" t="s">
        <v>208</v>
      </c>
      <c r="D8" s="1356" t="s">
        <v>208</v>
      </c>
      <c r="E8" s="1355" t="s">
        <v>80</v>
      </c>
    </row>
    <row r="9" spans="1:14" ht="24.95" customHeight="1">
      <c r="B9" s="1350" t="s">
        <v>468</v>
      </c>
      <c r="C9" s="1377">
        <v>37.65</v>
      </c>
      <c r="D9" s="1356" t="s">
        <v>208</v>
      </c>
      <c r="E9" s="1355" t="s">
        <v>80</v>
      </c>
    </row>
    <row r="10" spans="1:14" ht="24.95" customHeight="1" thickBot="1">
      <c r="B10" s="1308" t="s">
        <v>469</v>
      </c>
      <c r="C10" s="1305">
        <v>23.21</v>
      </c>
      <c r="D10" s="1306">
        <v>23.81</v>
      </c>
      <c r="E10" s="1307">
        <v>-2.5199496010079709</v>
      </c>
    </row>
    <row r="11" spans="1:14" ht="25.5" customHeight="1">
      <c r="B11" s="1515" t="s">
        <v>470</v>
      </c>
      <c r="C11" s="1516"/>
      <c r="D11" s="1516"/>
      <c r="E11" s="1517"/>
    </row>
    <row r="12" spans="1:14" ht="20.25" customHeight="1" thickBot="1">
      <c r="B12" s="1309" t="s">
        <v>468</v>
      </c>
      <c r="C12" s="1376">
        <v>35.590000000000003</v>
      </c>
      <c r="D12" s="1378">
        <v>35.46</v>
      </c>
      <c r="E12" s="1375">
        <v>0.36661026508742967</v>
      </c>
    </row>
    <row r="13" spans="1:14" ht="15.75">
      <c r="B13" s="1374" t="s">
        <v>501</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33" customWidth="1"/>
    <col min="2" max="2" width="1" style="1133" customWidth="1"/>
    <col min="3" max="7" width="7.42578125" style="1133" customWidth="1"/>
    <col min="8" max="8" width="7.7109375" style="1133" customWidth="1"/>
    <col min="9" max="9" width="0.5703125" style="1133" customWidth="1"/>
    <col min="10" max="15" width="7.42578125" style="1133" customWidth="1"/>
    <col min="16" max="16" width="0.5703125" style="1133" customWidth="1"/>
    <col min="17" max="22" width="7.42578125" style="1133" customWidth="1"/>
    <col min="23" max="23" width="0.5703125" style="1133" customWidth="1"/>
    <col min="24" max="24" width="7" style="1133" customWidth="1"/>
    <col min="25" max="26" width="7.42578125" style="1133" customWidth="1"/>
    <col min="27" max="27" width="9.42578125" style="1133" customWidth="1"/>
    <col min="28" max="29" width="2.5703125" style="1133" customWidth="1"/>
    <col min="30" max="31" width="9.42578125" style="1133" customWidth="1"/>
    <col min="32" max="33" width="9.42578125" style="1133"/>
    <col min="34" max="34" width="3.42578125" style="1133" customWidth="1"/>
    <col min="35" max="16384" width="9.42578125" style="1133"/>
  </cols>
  <sheetData>
    <row r="1" spans="1:35" s="1117" customFormat="1" ht="56.1" customHeight="1">
      <c r="A1" s="1113" t="s">
        <v>436</v>
      </c>
      <c r="B1" s="1114"/>
      <c r="C1" s="1114"/>
      <c r="D1" s="1115"/>
      <c r="E1" s="1115"/>
      <c r="F1" s="1114"/>
      <c r="G1" s="1114"/>
      <c r="H1" s="1114"/>
      <c r="I1" s="1114"/>
      <c r="J1" s="1114"/>
      <c r="K1" s="1114"/>
      <c r="L1" s="1114"/>
      <c r="M1" s="1114"/>
      <c r="N1" s="1114"/>
      <c r="O1" s="1114"/>
      <c r="P1" s="1114"/>
      <c r="Q1" s="1114"/>
      <c r="R1" s="1114"/>
      <c r="S1" s="1114"/>
      <c r="T1" s="1114"/>
      <c r="U1" s="1114"/>
      <c r="V1" s="1114"/>
      <c r="W1" s="1114"/>
      <c r="X1" s="1114"/>
      <c r="Y1" s="1114"/>
      <c r="Z1" s="1116"/>
      <c r="AA1" s="1116" t="s">
        <v>441</v>
      </c>
      <c r="AD1" s="1118">
        <v>1</v>
      </c>
      <c r="AE1" s="1118">
        <v>1</v>
      </c>
      <c r="AF1" s="1118">
        <v>1</v>
      </c>
      <c r="AG1" s="1118">
        <v>0</v>
      </c>
      <c r="AH1" s="1118">
        <v>0</v>
      </c>
      <c r="AI1" s="1118">
        <v>0</v>
      </c>
    </row>
    <row r="2" spans="1:35" s="1124" customFormat="1" ht="18" customHeight="1">
      <c r="A2" s="1119"/>
      <c r="B2" s="1120"/>
      <c r="C2" s="1120"/>
      <c r="D2" s="1121"/>
      <c r="E2" s="1121"/>
      <c r="F2" s="1120"/>
      <c r="G2" s="1120"/>
      <c r="H2" s="1120"/>
      <c r="I2" s="1120"/>
      <c r="J2" s="1120"/>
      <c r="K2" s="1120"/>
      <c r="L2" s="1120"/>
      <c r="M2" s="1120"/>
      <c r="N2" s="1120"/>
      <c r="O2" s="1120"/>
      <c r="P2" s="1120"/>
      <c r="Q2" s="1120"/>
      <c r="R2" s="1120"/>
      <c r="S2" s="1120"/>
      <c r="T2" s="1120"/>
      <c r="U2" s="1120"/>
      <c r="V2" s="1120"/>
      <c r="W2" s="1120"/>
      <c r="X2" s="1120"/>
      <c r="Y2" s="1120"/>
      <c r="Z2" s="1122"/>
      <c r="AA2" s="1123" t="s">
        <v>504</v>
      </c>
      <c r="AD2" s="1125"/>
      <c r="AF2" s="1126"/>
    </row>
    <row r="3" spans="1:35" s="1117" customFormat="1" ht="15" customHeight="1">
      <c r="A3" s="1127"/>
      <c r="B3" s="1128"/>
      <c r="C3" s="1129"/>
      <c r="D3" s="1130"/>
      <c r="E3" s="1130"/>
      <c r="F3" s="1129"/>
      <c r="G3" s="1129"/>
      <c r="H3" s="1129"/>
      <c r="I3" s="1129"/>
      <c r="J3" s="1129"/>
      <c r="K3" s="1129"/>
      <c r="L3" s="1129"/>
      <c r="M3" s="1129"/>
      <c r="N3" s="1131"/>
      <c r="Y3" s="1132"/>
      <c r="Z3" s="1133"/>
      <c r="AA3" s="1134"/>
    </row>
    <row r="4" spans="1:35" ht="15">
      <c r="A4" s="1127"/>
      <c r="Y4" s="1523">
        <v>14</v>
      </c>
      <c r="Z4" s="1523"/>
      <c r="AA4" s="1523"/>
    </row>
    <row r="5" spans="1:35" s="1137" customFormat="1" ht="15.75">
      <c r="A5" s="1135" t="s">
        <v>502</v>
      </c>
      <c r="B5" s="1136"/>
      <c r="C5" s="1136"/>
      <c r="D5" s="1136"/>
      <c r="E5" s="1136"/>
      <c r="F5" s="1136"/>
      <c r="G5" s="1136"/>
      <c r="H5" s="1136"/>
      <c r="I5" s="1136"/>
      <c r="J5" s="1136"/>
      <c r="Y5" s="1394"/>
      <c r="Z5" s="1395" t="s">
        <v>442</v>
      </c>
      <c r="AA5" s="1396">
        <v>44655</v>
      </c>
      <c r="AE5" s="41"/>
      <c r="AF5" s="41"/>
      <c r="AG5" s="41"/>
      <c r="AH5" s="41"/>
      <c r="AI5" s="41"/>
    </row>
    <row r="6" spans="1:35">
      <c r="Y6" s="1394"/>
      <c r="Z6" s="1397" t="s">
        <v>443</v>
      </c>
      <c r="AA6" s="1398">
        <v>44661</v>
      </c>
      <c r="AE6" s="80"/>
      <c r="AF6" s="80"/>
      <c r="AG6" s="80"/>
      <c r="AH6" s="80"/>
      <c r="AI6" s="80"/>
    </row>
    <row r="7" spans="1:35" s="1138" customFormat="1" ht="15.75">
      <c r="A7" s="1524" t="s">
        <v>444</v>
      </c>
      <c r="B7" s="1524"/>
      <c r="C7" s="1524"/>
      <c r="D7" s="1524"/>
      <c r="E7" s="1524"/>
      <c r="F7" s="1524"/>
      <c r="G7" s="1524"/>
      <c r="H7" s="1524"/>
      <c r="I7" s="1524"/>
      <c r="J7" s="1524"/>
      <c r="K7" s="1524"/>
      <c r="L7" s="1524"/>
      <c r="M7" s="1524"/>
      <c r="N7" s="1524"/>
      <c r="O7" s="1524"/>
      <c r="P7" s="1524"/>
      <c r="Q7" s="1524"/>
      <c r="R7" s="1524"/>
      <c r="S7" s="1524"/>
      <c r="T7" s="1524"/>
      <c r="U7" s="1524"/>
      <c r="V7" s="1524"/>
      <c r="W7" s="1524"/>
      <c r="X7" s="1524"/>
      <c r="Y7" s="1524"/>
      <c r="Z7" s="1524"/>
      <c r="AA7" s="1399"/>
      <c r="AB7" s="1400"/>
      <c r="AC7" s="1400"/>
      <c r="AD7" s="1400"/>
      <c r="AE7" s="80"/>
      <c r="AF7" s="80"/>
      <c r="AG7" s="80"/>
      <c r="AH7" s="80"/>
      <c r="AI7" s="80"/>
    </row>
    <row r="8" spans="1:35" s="1138" customFormat="1" ht="15.75">
      <c r="A8" s="1524" t="s">
        <v>445</v>
      </c>
      <c r="B8" s="1524"/>
      <c r="C8" s="1524"/>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399"/>
      <c r="AB8" s="1400"/>
      <c r="AC8" s="1400"/>
      <c r="AD8" s="1400"/>
      <c r="AE8" s="80"/>
      <c r="AF8" s="80"/>
      <c r="AG8" s="80"/>
      <c r="AH8" s="80"/>
      <c r="AI8" s="80"/>
    </row>
    <row r="9" spans="1:35" s="1138" customFormat="1" ht="13.5" thickBot="1">
      <c r="A9" s="1401"/>
      <c r="B9" s="1401"/>
      <c r="C9" s="1402"/>
      <c r="D9" s="1402"/>
      <c r="E9" s="1402"/>
      <c r="F9" s="1402"/>
      <c r="G9" s="1402"/>
      <c r="H9" s="1403"/>
      <c r="I9" s="1402"/>
      <c r="J9" s="1402"/>
      <c r="K9" s="1402"/>
      <c r="L9" s="1402"/>
      <c r="M9" s="1402"/>
      <c r="N9" s="1402"/>
      <c r="O9" s="1402"/>
      <c r="P9" s="1402"/>
      <c r="Q9" s="1402"/>
      <c r="R9" s="1402"/>
      <c r="S9" s="1402"/>
      <c r="T9" s="1402"/>
      <c r="U9" s="1402"/>
      <c r="V9" s="1402"/>
      <c r="W9" s="1402"/>
      <c r="X9" s="1402"/>
      <c r="Y9" s="1402"/>
      <c r="Z9" s="1401"/>
      <c r="AA9" s="1401"/>
      <c r="AB9" s="1400"/>
      <c r="AC9" s="1400"/>
      <c r="AD9" s="1400"/>
      <c r="AE9" s="80"/>
      <c r="AF9" s="80"/>
      <c r="AG9" s="80"/>
      <c r="AH9" s="80"/>
      <c r="AI9" s="80"/>
    </row>
    <row r="10" spans="1:35" s="1138" customFormat="1" ht="13.5" thickBot="1">
      <c r="A10" s="1404" t="s">
        <v>321</v>
      </c>
      <c r="B10" s="1401"/>
      <c r="C10" s="1525" t="s">
        <v>375</v>
      </c>
      <c r="D10" s="1526"/>
      <c r="E10" s="1526"/>
      <c r="F10" s="1526"/>
      <c r="G10" s="1526"/>
      <c r="H10" s="1527"/>
      <c r="I10" s="1402"/>
      <c r="J10" s="1525" t="s">
        <v>376</v>
      </c>
      <c r="K10" s="1526"/>
      <c r="L10" s="1526"/>
      <c r="M10" s="1526"/>
      <c r="N10" s="1526"/>
      <c r="O10" s="1527"/>
      <c r="P10" s="1402"/>
      <c r="Q10" s="1525" t="s">
        <v>377</v>
      </c>
      <c r="R10" s="1526"/>
      <c r="S10" s="1526"/>
      <c r="T10" s="1526"/>
      <c r="U10" s="1526"/>
      <c r="V10" s="1527"/>
      <c r="W10" s="1402"/>
      <c r="X10" s="1528" t="s">
        <v>378</v>
      </c>
      <c r="Y10" s="1529"/>
      <c r="Z10" s="1529"/>
      <c r="AA10" s="1530"/>
      <c r="AB10" s="1400"/>
      <c r="AC10" s="1400"/>
      <c r="AD10" s="1400"/>
      <c r="AE10" s="80"/>
      <c r="AF10" s="80"/>
      <c r="AG10" s="80"/>
      <c r="AH10" s="80"/>
      <c r="AI10" s="80"/>
    </row>
    <row r="11" spans="1:35" s="1138" customFormat="1" ht="12" customHeight="1">
      <c r="A11" s="1401"/>
      <c r="B11" s="1401"/>
      <c r="C11" s="1518" t="s">
        <v>322</v>
      </c>
      <c r="D11" s="1518" t="s">
        <v>323</v>
      </c>
      <c r="E11" s="1518" t="s">
        <v>324</v>
      </c>
      <c r="F11" s="1518" t="s">
        <v>325</v>
      </c>
      <c r="G11" s="1405" t="s">
        <v>370</v>
      </c>
      <c r="H11" s="1406"/>
      <c r="I11" s="1402"/>
      <c r="J11" s="1522" t="s">
        <v>326</v>
      </c>
      <c r="K11" s="1522" t="s">
        <v>327</v>
      </c>
      <c r="L11" s="1522" t="s">
        <v>328</v>
      </c>
      <c r="M11" s="1522" t="s">
        <v>325</v>
      </c>
      <c r="N11" s="1405" t="s">
        <v>370</v>
      </c>
      <c r="O11" s="1405"/>
      <c r="P11" s="1402"/>
      <c r="Q11" s="1518" t="s">
        <v>322</v>
      </c>
      <c r="R11" s="1518" t="s">
        <v>323</v>
      </c>
      <c r="S11" s="1518" t="s">
        <v>324</v>
      </c>
      <c r="T11" s="1518" t="s">
        <v>325</v>
      </c>
      <c r="U11" s="1405" t="s">
        <v>370</v>
      </c>
      <c r="V11" s="1406"/>
      <c r="W11" s="1402"/>
      <c r="X11" s="1520" t="s">
        <v>329</v>
      </c>
      <c r="Y11" s="1407" t="s">
        <v>330</v>
      </c>
      <c r="Z11" s="1405" t="s">
        <v>370</v>
      </c>
      <c r="AA11" s="1405"/>
      <c r="AB11" s="1400"/>
      <c r="AC11" s="1400"/>
      <c r="AD11" s="1400"/>
      <c r="AE11" s="80"/>
      <c r="AF11" s="80"/>
      <c r="AG11" s="80"/>
      <c r="AH11" s="80"/>
      <c r="AI11" s="80"/>
    </row>
    <row r="12" spans="1:35" s="1138" customFormat="1" ht="12" customHeight="1" thickBot="1">
      <c r="A12" s="1408" t="s">
        <v>371</v>
      </c>
      <c r="B12" s="1401"/>
      <c r="C12" s="1519"/>
      <c r="D12" s="1519"/>
      <c r="E12" s="1519"/>
      <c r="F12" s="1519"/>
      <c r="G12" s="1409" t="s">
        <v>372</v>
      </c>
      <c r="H12" s="1410" t="s">
        <v>331</v>
      </c>
      <c r="I12" s="1411"/>
      <c r="J12" s="1519"/>
      <c r="K12" s="1519"/>
      <c r="L12" s="1519"/>
      <c r="M12" s="1519"/>
      <c r="N12" s="1409" t="s">
        <v>372</v>
      </c>
      <c r="O12" s="1410" t="s">
        <v>331</v>
      </c>
      <c r="P12" s="1401"/>
      <c r="Q12" s="1519"/>
      <c r="R12" s="1519"/>
      <c r="S12" s="1519"/>
      <c r="T12" s="1519"/>
      <c r="U12" s="1409" t="s">
        <v>372</v>
      </c>
      <c r="V12" s="1410" t="s">
        <v>331</v>
      </c>
      <c r="W12" s="1401"/>
      <c r="X12" s="1521"/>
      <c r="Y12" s="1412" t="s">
        <v>332</v>
      </c>
      <c r="Z12" s="1409" t="s">
        <v>372</v>
      </c>
      <c r="AA12" s="1409" t="s">
        <v>331</v>
      </c>
      <c r="AB12" s="1400"/>
      <c r="AC12" s="1400"/>
      <c r="AD12" s="1400"/>
      <c r="AE12" s="1400"/>
    </row>
    <row r="13" spans="1:35" s="1138" customFormat="1" ht="15.75" thickBot="1">
      <c r="A13" s="1413" t="s">
        <v>373</v>
      </c>
      <c r="B13" s="1401"/>
      <c r="C13" s="1414">
        <v>507.392</v>
      </c>
      <c r="D13" s="1415">
        <v>517.12400000000002</v>
      </c>
      <c r="E13" s="1416"/>
      <c r="F13" s="1417">
        <v>503.56400000000002</v>
      </c>
      <c r="G13" s="1139">
        <v>0.76200000000000045</v>
      </c>
      <c r="H13" s="1140">
        <v>1.515507098221569E-3</v>
      </c>
      <c r="I13" s="1411"/>
      <c r="J13" s="1414">
        <v>374.15300000000002</v>
      </c>
      <c r="K13" s="1415">
        <v>483.64499999999998</v>
      </c>
      <c r="L13" s="1416">
        <v>498.89499999999998</v>
      </c>
      <c r="M13" s="1417">
        <v>487.90699999999998</v>
      </c>
      <c r="N13" s="1139">
        <v>1.7479999999999905</v>
      </c>
      <c r="O13" s="1140">
        <v>3.5955315030680168E-3</v>
      </c>
      <c r="P13" s="1401"/>
      <c r="Q13" s="1414">
        <v>469.68400000000003</v>
      </c>
      <c r="R13" s="1415">
        <v>472.97699999999998</v>
      </c>
      <c r="S13" s="1416"/>
      <c r="T13" s="1417">
        <v>469.16399999999999</v>
      </c>
      <c r="U13" s="1139">
        <v>4.8009999999999877</v>
      </c>
      <c r="V13" s="1140">
        <v>1.0338894356354711E-2</v>
      </c>
      <c r="W13" s="1401"/>
      <c r="X13" s="1418">
        <v>495.19189999999998</v>
      </c>
      <c r="Y13" s="1197">
        <v>222.6582284172662</v>
      </c>
      <c r="Z13" s="1139">
        <v>1.5973999999999933</v>
      </c>
      <c r="AA13" s="1140">
        <v>3.2362597233153156E-3</v>
      </c>
      <c r="AB13" s="1400"/>
      <c r="AC13" s="1400"/>
      <c r="AD13" s="1400"/>
      <c r="AE13" s="1400"/>
      <c r="AF13" s="1141"/>
    </row>
    <row r="14" spans="1:35" s="1138" customFormat="1" ht="2.1" customHeight="1">
      <c r="A14" s="1419"/>
      <c r="B14" s="1401"/>
      <c r="C14" s="1419"/>
      <c r="D14" s="1420"/>
      <c r="E14" s="1420"/>
      <c r="F14" s="1420"/>
      <c r="G14" s="1420"/>
      <c r="H14" s="1142"/>
      <c r="I14" s="1420"/>
      <c r="J14" s="1420"/>
      <c r="K14" s="1420"/>
      <c r="L14" s="1420"/>
      <c r="M14" s="1420"/>
      <c r="N14" s="1420"/>
      <c r="O14" s="1143"/>
      <c r="P14" s="1401"/>
      <c r="Q14" s="1419"/>
      <c r="R14" s="1420"/>
      <c r="S14" s="1420"/>
      <c r="T14" s="1420"/>
      <c r="U14" s="1420"/>
      <c r="V14" s="1142"/>
      <c r="W14" s="1401"/>
      <c r="X14" s="1421"/>
      <c r="Y14" s="1422"/>
      <c r="Z14" s="1419"/>
      <c r="AA14" s="1419"/>
      <c r="AB14" s="1400"/>
      <c r="AC14" s="1400"/>
      <c r="AD14" s="1400"/>
      <c r="AE14" s="1400"/>
    </row>
    <row r="15" spans="1:35" s="1138" customFormat="1" ht="2.85" customHeight="1">
      <c r="A15" s="1423"/>
      <c r="B15" s="1401"/>
      <c r="C15" s="1423"/>
      <c r="D15" s="1423"/>
      <c r="E15" s="1423"/>
      <c r="F15" s="1423"/>
      <c r="G15" s="1144"/>
      <c r="H15" s="1145"/>
      <c r="I15" s="1423"/>
      <c r="J15" s="1423"/>
      <c r="K15" s="1423"/>
      <c r="L15" s="1423"/>
      <c r="M15" s="1423"/>
      <c r="N15" s="1423"/>
      <c r="O15" s="1146"/>
      <c r="P15" s="1423"/>
      <c r="Q15" s="1423"/>
      <c r="R15" s="1423"/>
      <c r="S15" s="1423"/>
      <c r="T15" s="1423"/>
      <c r="U15" s="1144"/>
      <c r="V15" s="1145"/>
      <c r="W15" s="1423"/>
      <c r="X15" s="1423"/>
      <c r="Y15" s="1423"/>
      <c r="Z15" s="1424"/>
      <c r="AA15" s="1424"/>
      <c r="AB15" s="1400"/>
      <c r="AC15" s="1400"/>
      <c r="AD15" s="1400"/>
      <c r="AE15" s="1400"/>
    </row>
    <row r="16" spans="1:35" s="1138" customFormat="1" ht="13.5" thickBot="1">
      <c r="A16" s="1423"/>
      <c r="B16" s="1401"/>
      <c r="C16" s="1425" t="s">
        <v>333</v>
      </c>
      <c r="D16" s="1425" t="s">
        <v>334</v>
      </c>
      <c r="E16" s="1425" t="s">
        <v>335</v>
      </c>
      <c r="F16" s="1425" t="s">
        <v>336</v>
      </c>
      <c r="G16" s="1425"/>
      <c r="H16" s="1147"/>
      <c r="I16" s="1402"/>
      <c r="J16" s="1425" t="s">
        <v>333</v>
      </c>
      <c r="K16" s="1425" t="s">
        <v>334</v>
      </c>
      <c r="L16" s="1425" t="s">
        <v>335</v>
      </c>
      <c r="M16" s="1425" t="s">
        <v>336</v>
      </c>
      <c r="N16" s="1426"/>
      <c r="O16" s="1148"/>
      <c r="P16" s="1402"/>
      <c r="Q16" s="1425" t="s">
        <v>333</v>
      </c>
      <c r="R16" s="1425" t="s">
        <v>334</v>
      </c>
      <c r="S16" s="1425" t="s">
        <v>335</v>
      </c>
      <c r="T16" s="1425" t="s">
        <v>336</v>
      </c>
      <c r="U16" s="1425"/>
      <c r="V16" s="1147"/>
      <c r="W16" s="1401"/>
      <c r="X16" s="1427" t="s">
        <v>329</v>
      </c>
      <c r="Y16" s="1402"/>
      <c r="Z16" s="1424"/>
      <c r="AA16" s="1424"/>
      <c r="AB16" s="1400"/>
      <c r="AC16" s="1400"/>
      <c r="AD16" s="1400"/>
      <c r="AE16" s="1400"/>
    </row>
    <row r="17" spans="1:31" s="1138" customFormat="1">
      <c r="A17" s="1428" t="s">
        <v>337</v>
      </c>
      <c r="B17" s="1401"/>
      <c r="C17" s="1429">
        <v>460.38839999999999</v>
      </c>
      <c r="D17" s="1430">
        <v>416.86509999999998</v>
      </c>
      <c r="E17" s="1430" t="s">
        <v>390</v>
      </c>
      <c r="F17" s="1431">
        <v>455.1463</v>
      </c>
      <c r="G17" s="1149">
        <v>4.2880000000000109</v>
      </c>
      <c r="H17" s="1150">
        <v>9.5107487208287989E-3</v>
      </c>
      <c r="I17" s="1432"/>
      <c r="J17" s="1429" t="s">
        <v>390</v>
      </c>
      <c r="K17" s="1430" t="s">
        <v>390</v>
      </c>
      <c r="L17" s="1430" t="s">
        <v>390</v>
      </c>
      <c r="M17" s="1431" t="s">
        <v>390</v>
      </c>
      <c r="N17" s="1149"/>
      <c r="O17" s="1150"/>
      <c r="P17" s="1401"/>
      <c r="Q17" s="1429" t="s">
        <v>390</v>
      </c>
      <c r="R17" s="1430" t="s">
        <v>390</v>
      </c>
      <c r="S17" s="1430" t="s">
        <v>390</v>
      </c>
      <c r="T17" s="1431" t="s">
        <v>390</v>
      </c>
      <c r="U17" s="1149" t="s">
        <v>390</v>
      </c>
      <c r="V17" s="1151" t="s">
        <v>390</v>
      </c>
      <c r="W17" s="1401"/>
      <c r="X17" s="1433">
        <v>455.1463</v>
      </c>
      <c r="Y17" s="1434"/>
      <c r="Z17" s="1152">
        <v>4.2880000000000109</v>
      </c>
      <c r="AA17" s="1151">
        <v>9.5107487208287989E-3</v>
      </c>
      <c r="AB17" s="1435"/>
      <c r="AC17" s="1435"/>
      <c r="AD17" s="1435"/>
      <c r="AE17" s="1435"/>
    </row>
    <row r="18" spans="1:31" s="1138" customFormat="1">
      <c r="A18" s="1436" t="s">
        <v>338</v>
      </c>
      <c r="B18" s="1401"/>
      <c r="C18" s="1437" t="s">
        <v>390</v>
      </c>
      <c r="D18" s="1438" t="s">
        <v>390</v>
      </c>
      <c r="E18" s="1438" t="s">
        <v>390</v>
      </c>
      <c r="F18" s="1439" t="s">
        <v>390</v>
      </c>
      <c r="G18" s="1153"/>
      <c r="H18" s="1154" t="s">
        <v>390</v>
      </c>
      <c r="I18" s="1432"/>
      <c r="J18" s="1437" t="s">
        <v>390</v>
      </c>
      <c r="K18" s="1438" t="s">
        <v>390</v>
      </c>
      <c r="L18" s="1438" t="s">
        <v>390</v>
      </c>
      <c r="M18" s="1439" t="s">
        <v>390</v>
      </c>
      <c r="N18" s="1153" t="s">
        <v>390</v>
      </c>
      <c r="O18" s="1155" t="s">
        <v>390</v>
      </c>
      <c r="P18" s="1401"/>
      <c r="Q18" s="1437" t="s">
        <v>390</v>
      </c>
      <c r="R18" s="1438" t="s">
        <v>390</v>
      </c>
      <c r="S18" s="1438" t="s">
        <v>390</v>
      </c>
      <c r="T18" s="1439" t="s">
        <v>390</v>
      </c>
      <c r="U18" s="1153" t="s">
        <v>390</v>
      </c>
      <c r="V18" s="1155" t="s">
        <v>390</v>
      </c>
      <c r="W18" s="1401"/>
      <c r="X18" s="1440" t="s">
        <v>390</v>
      </c>
      <c r="Y18" s="1420"/>
      <c r="Z18" s="1156" t="s">
        <v>390</v>
      </c>
      <c r="AA18" s="1155" t="s">
        <v>390</v>
      </c>
      <c r="AB18" s="1435"/>
      <c r="AC18" s="1435"/>
      <c r="AD18" s="1435"/>
      <c r="AE18" s="1435"/>
    </row>
    <row r="19" spans="1:31" s="1138" customFormat="1">
      <c r="A19" s="1436" t="s">
        <v>339</v>
      </c>
      <c r="B19" s="1401"/>
      <c r="C19" s="1437">
        <v>440.99349999999998</v>
      </c>
      <c r="D19" s="1438">
        <v>444.54809999999998</v>
      </c>
      <c r="E19" s="1438" t="s">
        <v>343</v>
      </c>
      <c r="F19" s="1439" t="s">
        <v>343</v>
      </c>
      <c r="G19" s="1153" t="s">
        <v>390</v>
      </c>
      <c r="H19" s="1154" t="s">
        <v>390</v>
      </c>
      <c r="I19" s="1432"/>
      <c r="J19" s="1437" t="s">
        <v>390</v>
      </c>
      <c r="K19" s="1438" t="s">
        <v>390</v>
      </c>
      <c r="L19" s="1438" t="s">
        <v>390</v>
      </c>
      <c r="M19" s="1439" t="s">
        <v>390</v>
      </c>
      <c r="N19" s="1153" t="s">
        <v>390</v>
      </c>
      <c r="O19" s="1155" t="s">
        <v>390</v>
      </c>
      <c r="P19" s="1401"/>
      <c r="Q19" s="1437" t="s">
        <v>390</v>
      </c>
      <c r="R19" s="1438" t="s">
        <v>390</v>
      </c>
      <c r="S19" s="1438" t="s">
        <v>343</v>
      </c>
      <c r="T19" s="1439" t="s">
        <v>343</v>
      </c>
      <c r="U19" s="1153" t="s">
        <v>390</v>
      </c>
      <c r="V19" s="1155" t="s">
        <v>390</v>
      </c>
      <c r="W19" s="1401"/>
      <c r="X19" s="1440" t="s">
        <v>343</v>
      </c>
      <c r="Y19" s="1420"/>
      <c r="Z19" s="1156" t="s">
        <v>390</v>
      </c>
      <c r="AA19" s="1155" t="s">
        <v>390</v>
      </c>
      <c r="AB19" s="1435"/>
      <c r="AC19" s="1435"/>
      <c r="AD19" s="1435"/>
      <c r="AE19" s="1435"/>
    </row>
    <row r="20" spans="1:31" s="1138" customFormat="1">
      <c r="A20" s="1436" t="s">
        <v>340</v>
      </c>
      <c r="B20" s="1401"/>
      <c r="C20" s="1437" t="s">
        <v>390</v>
      </c>
      <c r="D20" s="1438">
        <v>435.29489999999998</v>
      </c>
      <c r="E20" s="1438">
        <v>424.09969999999998</v>
      </c>
      <c r="F20" s="1439">
        <v>428.07339999999999</v>
      </c>
      <c r="G20" s="1153">
        <v>20.646199999999965</v>
      </c>
      <c r="H20" s="1154">
        <v>5.0674574500671365E-2</v>
      </c>
      <c r="I20" s="1432"/>
      <c r="J20" s="1437" t="s">
        <v>390</v>
      </c>
      <c r="K20" s="1438" t="s">
        <v>390</v>
      </c>
      <c r="L20" s="1438" t="s">
        <v>390</v>
      </c>
      <c r="M20" s="1439" t="s">
        <v>390</v>
      </c>
      <c r="N20" s="1153" t="s">
        <v>390</v>
      </c>
      <c r="O20" s="1155" t="s">
        <v>390</v>
      </c>
      <c r="P20" s="1401"/>
      <c r="Q20" s="1437" t="s">
        <v>390</v>
      </c>
      <c r="R20" s="1438">
        <v>423.61739999999998</v>
      </c>
      <c r="S20" s="1438">
        <v>438.01569999999998</v>
      </c>
      <c r="T20" s="1439">
        <v>434.71129999999999</v>
      </c>
      <c r="U20" s="1153">
        <v>1.3729000000000156</v>
      </c>
      <c r="V20" s="1155">
        <v>3.1681937257348469E-3</v>
      </c>
      <c r="W20" s="1401"/>
      <c r="X20" s="1441">
        <v>432.53129999999999</v>
      </c>
      <c r="Y20" s="1401"/>
      <c r="Z20" s="1156">
        <v>7.7025999999999613</v>
      </c>
      <c r="AA20" s="1155">
        <v>1.8131072594671505E-2</v>
      </c>
      <c r="AB20" s="1435"/>
      <c r="AC20" s="1435"/>
      <c r="AD20" s="1435"/>
      <c r="AE20" s="1435"/>
    </row>
    <row r="21" spans="1:31" s="1138" customFormat="1">
      <c r="A21" s="1436" t="s">
        <v>341</v>
      </c>
      <c r="B21" s="1401"/>
      <c r="C21" s="1437">
        <v>562.50120000000004</v>
      </c>
      <c r="D21" s="1438">
        <v>582.99609999999996</v>
      </c>
      <c r="E21" s="1438" t="s">
        <v>390</v>
      </c>
      <c r="F21" s="1439">
        <v>572.0933</v>
      </c>
      <c r="G21" s="1153">
        <v>-14.967700000000036</v>
      </c>
      <c r="H21" s="1154">
        <v>-2.5495987640126061E-2</v>
      </c>
      <c r="I21" s="1432"/>
      <c r="J21" s="1437" t="s">
        <v>390</v>
      </c>
      <c r="K21" s="1438" t="s">
        <v>390</v>
      </c>
      <c r="L21" s="1438" t="s">
        <v>390</v>
      </c>
      <c r="M21" s="1439" t="s">
        <v>390</v>
      </c>
      <c r="N21" s="1153" t="s">
        <v>390</v>
      </c>
      <c r="O21" s="1155" t="s">
        <v>390</v>
      </c>
      <c r="P21" s="1401"/>
      <c r="Q21" s="1437" t="s">
        <v>390</v>
      </c>
      <c r="R21" s="1438" t="s">
        <v>390</v>
      </c>
      <c r="S21" s="1438" t="s">
        <v>390</v>
      </c>
      <c r="T21" s="1439" t="s">
        <v>390</v>
      </c>
      <c r="U21" s="1153" t="s">
        <v>390</v>
      </c>
      <c r="V21" s="1155" t="s">
        <v>390</v>
      </c>
      <c r="W21" s="1401"/>
      <c r="X21" s="1441">
        <v>572.0933</v>
      </c>
      <c r="Y21" s="1420"/>
      <c r="Z21" s="1156">
        <v>-14.967700000000036</v>
      </c>
      <c r="AA21" s="1155">
        <v>-2.5495987640126061E-2</v>
      </c>
      <c r="AB21" s="1435"/>
      <c r="AC21" s="1435"/>
      <c r="AD21" s="1435"/>
      <c r="AE21" s="1435"/>
    </row>
    <row r="22" spans="1:31" s="1138" customFormat="1">
      <c r="A22" s="1436" t="s">
        <v>342</v>
      </c>
      <c r="B22" s="1401"/>
      <c r="C22" s="1437" t="s">
        <v>390</v>
      </c>
      <c r="D22" s="1438" t="s">
        <v>343</v>
      </c>
      <c r="E22" s="1438" t="s">
        <v>390</v>
      </c>
      <c r="F22" s="1439" t="s">
        <v>343</v>
      </c>
      <c r="G22" s="1187" t="s">
        <v>390</v>
      </c>
      <c r="H22" s="1188" t="s">
        <v>390</v>
      </c>
      <c r="I22" s="1432"/>
      <c r="J22" s="1437" t="s">
        <v>390</v>
      </c>
      <c r="K22" s="1438" t="s">
        <v>390</v>
      </c>
      <c r="L22" s="1438" t="s">
        <v>390</v>
      </c>
      <c r="M22" s="1439" t="s">
        <v>390</v>
      </c>
      <c r="N22" s="1153" t="s">
        <v>390</v>
      </c>
      <c r="O22" s="1155" t="s">
        <v>390</v>
      </c>
      <c r="P22" s="1401"/>
      <c r="Q22" s="1437" t="s">
        <v>390</v>
      </c>
      <c r="R22" s="1438" t="s">
        <v>390</v>
      </c>
      <c r="S22" s="1438" t="s">
        <v>390</v>
      </c>
      <c r="T22" s="1439" t="s">
        <v>390</v>
      </c>
      <c r="U22" s="1153" t="s">
        <v>390</v>
      </c>
      <c r="V22" s="1155" t="s">
        <v>390</v>
      </c>
      <c r="W22" s="1401"/>
      <c r="X22" s="1441" t="s">
        <v>343</v>
      </c>
      <c r="Y22" s="1420"/>
      <c r="Z22" s="1156"/>
      <c r="AA22" s="1155"/>
      <c r="AB22" s="1435"/>
      <c r="AC22" s="1435"/>
      <c r="AD22" s="1435"/>
      <c r="AE22" s="1435"/>
    </row>
    <row r="23" spans="1:31" s="1138" customFormat="1">
      <c r="A23" s="1436" t="s">
        <v>344</v>
      </c>
      <c r="B23" s="1401"/>
      <c r="C23" s="1442" t="s">
        <v>390</v>
      </c>
      <c r="D23" s="1443" t="s">
        <v>390</v>
      </c>
      <c r="E23" s="1443" t="s">
        <v>390</v>
      </c>
      <c r="F23" s="1444" t="s">
        <v>390</v>
      </c>
      <c r="G23" s="1153"/>
      <c r="H23" s="1154"/>
      <c r="I23" s="1445"/>
      <c r="J23" s="1442">
        <v>471.36599999999999</v>
      </c>
      <c r="K23" s="1443">
        <v>485.45740000000001</v>
      </c>
      <c r="L23" s="1443">
        <v>504.28089999999997</v>
      </c>
      <c r="M23" s="1444">
        <v>491.91120000000001</v>
      </c>
      <c r="N23" s="1153">
        <v>3.2959999999999923</v>
      </c>
      <c r="O23" s="1155">
        <v>6.7455944882599539E-3</v>
      </c>
      <c r="P23" s="1401"/>
      <c r="Q23" s="1442" t="s">
        <v>390</v>
      </c>
      <c r="R23" s="1443" t="s">
        <v>390</v>
      </c>
      <c r="S23" s="1443" t="s">
        <v>390</v>
      </c>
      <c r="T23" s="1444" t="s">
        <v>390</v>
      </c>
      <c r="U23" s="1153" t="s">
        <v>390</v>
      </c>
      <c r="V23" s="1155" t="s">
        <v>390</v>
      </c>
      <c r="W23" s="1401"/>
      <c r="X23" s="1441">
        <v>491.91120000000001</v>
      </c>
      <c r="Y23" s="1434"/>
      <c r="Z23" s="1156">
        <v>3.2959999999999923</v>
      </c>
      <c r="AA23" s="1155">
        <v>6.7455944882599539E-3</v>
      </c>
      <c r="AB23" s="1435"/>
      <c r="AC23" s="1435"/>
      <c r="AD23" s="1435"/>
      <c r="AE23" s="1435"/>
    </row>
    <row r="24" spans="1:31" s="1138" customFormat="1">
      <c r="A24" s="1436" t="s">
        <v>345</v>
      </c>
      <c r="B24" s="1401"/>
      <c r="C24" s="1437" t="s">
        <v>390</v>
      </c>
      <c r="D24" s="1438">
        <v>425.48770000000002</v>
      </c>
      <c r="E24" s="1438">
        <v>382.50529999999998</v>
      </c>
      <c r="F24" s="1439">
        <v>409.65789999999998</v>
      </c>
      <c r="G24" s="1153">
        <v>0</v>
      </c>
      <c r="H24" s="1154">
        <v>0</v>
      </c>
      <c r="I24" s="1432"/>
      <c r="J24" s="1437" t="s">
        <v>390</v>
      </c>
      <c r="K24" s="1438" t="s">
        <v>390</v>
      </c>
      <c r="L24" s="1438" t="s">
        <v>390</v>
      </c>
      <c r="M24" s="1439" t="s">
        <v>390</v>
      </c>
      <c r="N24" s="1153" t="s">
        <v>390</v>
      </c>
      <c r="O24" s="1155" t="s">
        <v>390</v>
      </c>
      <c r="P24" s="1401"/>
      <c r="Q24" s="1437" t="s">
        <v>390</v>
      </c>
      <c r="R24" s="1438">
        <v>490.84730000000002</v>
      </c>
      <c r="S24" s="1438" t="s">
        <v>390</v>
      </c>
      <c r="T24" s="1439">
        <v>490.84730000000002</v>
      </c>
      <c r="U24" s="1153" t="s">
        <v>390</v>
      </c>
      <c r="V24" s="1155" t="s">
        <v>390</v>
      </c>
      <c r="W24" s="1401"/>
      <c r="X24" s="1441">
        <v>449.66770000000002</v>
      </c>
      <c r="Y24" s="1434"/>
      <c r="Z24" s="1156" t="s">
        <v>390</v>
      </c>
      <c r="AA24" s="1155" t="s">
        <v>390</v>
      </c>
      <c r="AB24" s="1435"/>
      <c r="AC24" s="1435"/>
      <c r="AD24" s="1435"/>
      <c r="AE24" s="1435"/>
    </row>
    <row r="25" spans="1:31" s="1138" customFormat="1">
      <c r="A25" s="1436" t="s">
        <v>346</v>
      </c>
      <c r="B25" s="1401"/>
      <c r="C25" s="1437">
        <v>485.01499999999999</v>
      </c>
      <c r="D25" s="1438">
        <v>494.11500000000001</v>
      </c>
      <c r="E25" s="1438" t="s">
        <v>390</v>
      </c>
      <c r="F25" s="1439">
        <v>488.46339999999998</v>
      </c>
      <c r="G25" s="1153">
        <v>10.875399999999956</v>
      </c>
      <c r="H25" s="1154">
        <v>2.2771510171947229E-2</v>
      </c>
      <c r="I25" s="1432"/>
      <c r="J25" s="1437" t="s">
        <v>390</v>
      </c>
      <c r="K25" s="1438" t="s">
        <v>390</v>
      </c>
      <c r="L25" s="1438" t="s">
        <v>390</v>
      </c>
      <c r="M25" s="1439" t="s">
        <v>390</v>
      </c>
      <c r="N25" s="1153" t="s">
        <v>390</v>
      </c>
      <c r="O25" s="1155" t="s">
        <v>390</v>
      </c>
      <c r="P25" s="1401"/>
      <c r="Q25" s="1437">
        <v>466.60969999999998</v>
      </c>
      <c r="R25" s="1438">
        <v>478.18700000000001</v>
      </c>
      <c r="S25" s="1438" t="s">
        <v>390</v>
      </c>
      <c r="T25" s="1439">
        <v>473.74709999999999</v>
      </c>
      <c r="U25" s="1153">
        <v>3.849899999999991</v>
      </c>
      <c r="V25" s="1155">
        <v>8.1930686116027385E-3</v>
      </c>
      <c r="W25" s="1401"/>
      <c r="X25" s="1441">
        <v>479.98149999999998</v>
      </c>
      <c r="Y25" s="1434"/>
      <c r="Z25" s="1156">
        <v>6.8261999999999716</v>
      </c>
      <c r="AA25" s="1155">
        <v>1.4426975667397146E-2</v>
      </c>
      <c r="AB25" s="1435"/>
      <c r="AC25" s="1435"/>
      <c r="AD25" s="1435"/>
      <c r="AE25" s="1435"/>
    </row>
    <row r="26" spans="1:31" s="1138" customFormat="1">
      <c r="A26" s="1436" t="s">
        <v>347</v>
      </c>
      <c r="B26" s="1401"/>
      <c r="C26" s="1442">
        <v>490.947</v>
      </c>
      <c r="D26" s="1443">
        <v>492.48360000000002</v>
      </c>
      <c r="E26" s="1443">
        <v>479.47089999999997</v>
      </c>
      <c r="F26" s="1444">
        <v>489.59710000000001</v>
      </c>
      <c r="G26" s="1153">
        <v>2.0781000000000063</v>
      </c>
      <c r="H26" s="1154">
        <v>4.2626030985459806E-3</v>
      </c>
      <c r="I26" s="1432"/>
      <c r="J26" s="1442">
        <v>402.2989</v>
      </c>
      <c r="K26" s="1443">
        <v>473.27760000000001</v>
      </c>
      <c r="L26" s="1443">
        <v>480.89170000000001</v>
      </c>
      <c r="M26" s="1444">
        <v>469.82310000000001</v>
      </c>
      <c r="N26" s="1153">
        <v>-5.2425999999999817</v>
      </c>
      <c r="O26" s="1155">
        <v>-1.1035526244054239E-2</v>
      </c>
      <c r="P26" s="1401"/>
      <c r="Q26" s="1442" t="s">
        <v>390</v>
      </c>
      <c r="R26" s="1443" t="s">
        <v>390</v>
      </c>
      <c r="S26" s="1443" t="s">
        <v>390</v>
      </c>
      <c r="T26" s="1444" t="s">
        <v>390</v>
      </c>
      <c r="U26" s="1153" t="s">
        <v>390</v>
      </c>
      <c r="V26" s="1155" t="s">
        <v>390</v>
      </c>
      <c r="W26" s="1401"/>
      <c r="X26" s="1441">
        <v>486.51229999999998</v>
      </c>
      <c r="Y26" s="1420"/>
      <c r="Z26" s="1156">
        <v>0.93599999999997863</v>
      </c>
      <c r="AA26" s="1155">
        <v>1.9276064338396015E-3</v>
      </c>
      <c r="AB26" s="1435"/>
      <c r="AC26" s="1435"/>
      <c r="AD26" s="1435"/>
      <c r="AE26" s="1435"/>
    </row>
    <row r="27" spans="1:31" s="1138" customFormat="1">
      <c r="A27" s="1436" t="s">
        <v>348</v>
      </c>
      <c r="B27" s="1401"/>
      <c r="C27" s="1442">
        <v>462.52409999999998</v>
      </c>
      <c r="D27" s="1443">
        <v>480.06130000000002</v>
      </c>
      <c r="E27" s="1443" t="s">
        <v>390</v>
      </c>
      <c r="F27" s="1444">
        <v>475.48349999999999</v>
      </c>
      <c r="G27" s="1153">
        <v>20.650300000000016</v>
      </c>
      <c r="H27" s="1154">
        <v>4.5401918769342187E-2</v>
      </c>
      <c r="I27" s="1432"/>
      <c r="J27" s="1442" t="s">
        <v>390</v>
      </c>
      <c r="K27" s="1443" t="s">
        <v>390</v>
      </c>
      <c r="L27" s="1443" t="s">
        <v>390</v>
      </c>
      <c r="M27" s="1444" t="s">
        <v>390</v>
      </c>
      <c r="N27" s="1153" t="s">
        <v>390</v>
      </c>
      <c r="O27" s="1155" t="s">
        <v>390</v>
      </c>
      <c r="P27" s="1401"/>
      <c r="Q27" s="1442" t="s">
        <v>390</v>
      </c>
      <c r="R27" s="1443" t="s">
        <v>390</v>
      </c>
      <c r="S27" s="1443" t="s">
        <v>390</v>
      </c>
      <c r="T27" s="1444" t="s">
        <v>390</v>
      </c>
      <c r="U27" s="1153" t="s">
        <v>390</v>
      </c>
      <c r="V27" s="1155" t="s">
        <v>390</v>
      </c>
      <c r="W27" s="1401"/>
      <c r="X27" s="1441">
        <v>475.48349999999999</v>
      </c>
      <c r="Y27" s="1420"/>
      <c r="Z27" s="1156">
        <v>20.650300000000016</v>
      </c>
      <c r="AA27" s="1155">
        <v>4.5401918769342187E-2</v>
      </c>
      <c r="AB27" s="1435"/>
      <c r="AC27" s="1435"/>
      <c r="AD27" s="1435"/>
      <c r="AE27" s="1435"/>
    </row>
    <row r="28" spans="1:31" s="1138" customFormat="1">
      <c r="A28" s="1436" t="s">
        <v>349</v>
      </c>
      <c r="B28" s="1401"/>
      <c r="C28" s="1437">
        <v>492.06400000000002</v>
      </c>
      <c r="D28" s="1438">
        <v>453.26960000000003</v>
      </c>
      <c r="E28" s="1438">
        <v>419.60169999999999</v>
      </c>
      <c r="F28" s="1439">
        <v>485.82940000000002</v>
      </c>
      <c r="G28" s="1157">
        <v>0.79259999999999309</v>
      </c>
      <c r="H28" s="1154">
        <v>1.6341028144668535E-3</v>
      </c>
      <c r="I28" s="1432"/>
      <c r="J28" s="1437" t="s">
        <v>390</v>
      </c>
      <c r="K28" s="1438" t="s">
        <v>390</v>
      </c>
      <c r="L28" s="1438" t="s">
        <v>390</v>
      </c>
      <c r="M28" s="1439" t="s">
        <v>390</v>
      </c>
      <c r="N28" s="1153" t="s">
        <v>390</v>
      </c>
      <c r="O28" s="1155" t="s">
        <v>390</v>
      </c>
      <c r="P28" s="1401"/>
      <c r="Q28" s="1437">
        <v>517.78179999999998</v>
      </c>
      <c r="R28" s="1438">
        <v>521.58900000000006</v>
      </c>
      <c r="S28" s="1438">
        <v>586.99860000000001</v>
      </c>
      <c r="T28" s="1439">
        <v>532.91650000000004</v>
      </c>
      <c r="U28" s="1153">
        <v>9.0214000000000851</v>
      </c>
      <c r="V28" s="1155">
        <v>1.7219859471867771E-2</v>
      </c>
      <c r="W28" s="1401"/>
      <c r="X28" s="1441">
        <v>488.30029999999999</v>
      </c>
      <c r="Y28" s="1420"/>
      <c r="Z28" s="1156">
        <v>1.2244000000000028</v>
      </c>
      <c r="AA28" s="1155">
        <v>2.5137766003204831E-3</v>
      </c>
      <c r="AB28" s="1435"/>
      <c r="AC28" s="1435"/>
      <c r="AD28" s="1435"/>
      <c r="AE28" s="1435"/>
    </row>
    <row r="29" spans="1:31" s="1138" customFormat="1">
      <c r="A29" s="1436" t="s">
        <v>350</v>
      </c>
      <c r="B29" s="1401"/>
      <c r="C29" s="1437" t="s">
        <v>390</v>
      </c>
      <c r="D29" s="1438" t="s">
        <v>390</v>
      </c>
      <c r="E29" s="1438" t="s">
        <v>390</v>
      </c>
      <c r="F29" s="1439" t="s">
        <v>390</v>
      </c>
      <c r="G29" s="1153">
        <v>0</v>
      </c>
      <c r="H29" s="1154">
        <v>0</v>
      </c>
      <c r="I29" s="1432"/>
      <c r="J29" s="1437" t="s">
        <v>390</v>
      </c>
      <c r="K29" s="1438" t="s">
        <v>390</v>
      </c>
      <c r="L29" s="1438" t="s">
        <v>390</v>
      </c>
      <c r="M29" s="1439" t="s">
        <v>390</v>
      </c>
      <c r="N29" s="1153" t="s">
        <v>390</v>
      </c>
      <c r="O29" s="1155" t="s">
        <v>390</v>
      </c>
      <c r="P29" s="1401"/>
      <c r="Q29" s="1437" t="s">
        <v>390</v>
      </c>
      <c r="R29" s="1438" t="s">
        <v>390</v>
      </c>
      <c r="S29" s="1438" t="s">
        <v>390</v>
      </c>
      <c r="T29" s="1439" t="s">
        <v>390</v>
      </c>
      <c r="U29" s="1153" t="s">
        <v>390</v>
      </c>
      <c r="V29" s="1155" t="s">
        <v>390</v>
      </c>
      <c r="W29" s="1401"/>
      <c r="X29" s="1441" t="s">
        <v>390</v>
      </c>
      <c r="Y29" s="1434"/>
      <c r="Z29" s="1156" t="s">
        <v>390</v>
      </c>
      <c r="AA29" s="1155" t="s">
        <v>390</v>
      </c>
      <c r="AB29" s="1435"/>
      <c r="AC29" s="1435"/>
      <c r="AD29" s="1435"/>
      <c r="AE29" s="1435"/>
    </row>
    <row r="30" spans="1:31" s="1138" customFormat="1">
      <c r="A30" s="1436" t="s">
        <v>351</v>
      </c>
      <c r="B30" s="1401"/>
      <c r="C30" s="1437" t="s">
        <v>390</v>
      </c>
      <c r="D30" s="1438">
        <v>384.41379999999998</v>
      </c>
      <c r="E30" s="1438" t="s">
        <v>390</v>
      </c>
      <c r="F30" s="1439">
        <v>384.41379999999998</v>
      </c>
      <c r="G30" s="1153">
        <v>11.9803</v>
      </c>
      <c r="H30" s="1154">
        <v>3.2167621870750063E-2</v>
      </c>
      <c r="I30" s="1432"/>
      <c r="J30" s="1437" t="s">
        <v>390</v>
      </c>
      <c r="K30" s="1438" t="s">
        <v>390</v>
      </c>
      <c r="L30" s="1438" t="s">
        <v>390</v>
      </c>
      <c r="M30" s="1439" t="s">
        <v>390</v>
      </c>
      <c r="N30" s="1153" t="s">
        <v>390</v>
      </c>
      <c r="O30" s="1155" t="s">
        <v>390</v>
      </c>
      <c r="P30" s="1401"/>
      <c r="Q30" s="1437" t="s">
        <v>390</v>
      </c>
      <c r="R30" s="1438">
        <v>346.6207</v>
      </c>
      <c r="S30" s="1438" t="s">
        <v>390</v>
      </c>
      <c r="T30" s="1439">
        <v>346.6207</v>
      </c>
      <c r="U30" s="1153">
        <v>-73.093599999999981</v>
      </c>
      <c r="V30" s="1155">
        <v>-0.17415084499146205</v>
      </c>
      <c r="W30" s="1401"/>
      <c r="X30" s="1441">
        <v>376.12779999999998</v>
      </c>
      <c r="Y30" s="1434"/>
      <c r="Z30" s="1156">
        <v>-6.6718999999999937</v>
      </c>
      <c r="AA30" s="1155">
        <v>-1.742921951088261E-2</v>
      </c>
      <c r="AB30" s="1435"/>
      <c r="AC30" s="1435"/>
      <c r="AD30" s="1435"/>
      <c r="AE30" s="1435"/>
    </row>
    <row r="31" spans="1:31" s="1138" customFormat="1">
      <c r="A31" s="1436" t="s">
        <v>352</v>
      </c>
      <c r="B31" s="1401"/>
      <c r="C31" s="1437" t="s">
        <v>390</v>
      </c>
      <c r="D31" s="1438">
        <v>418.3075</v>
      </c>
      <c r="E31" s="1438">
        <v>447.03320000000002</v>
      </c>
      <c r="F31" s="1439">
        <v>439.14929999999998</v>
      </c>
      <c r="G31" s="1153">
        <v>20.974799999999959</v>
      </c>
      <c r="H31" s="1154">
        <v>5.0158008199925996E-2</v>
      </c>
      <c r="I31" s="1432"/>
      <c r="J31" s="1437" t="s">
        <v>390</v>
      </c>
      <c r="K31" s="1438" t="s">
        <v>390</v>
      </c>
      <c r="L31" s="1438" t="s">
        <v>390</v>
      </c>
      <c r="M31" s="1439" t="s">
        <v>390</v>
      </c>
      <c r="N31" s="1153" t="s">
        <v>390</v>
      </c>
      <c r="O31" s="1155" t="s">
        <v>390</v>
      </c>
      <c r="P31" s="1401"/>
      <c r="Q31" s="1437" t="s">
        <v>390</v>
      </c>
      <c r="R31" s="1438" t="s">
        <v>390</v>
      </c>
      <c r="S31" s="1438" t="s">
        <v>390</v>
      </c>
      <c r="T31" s="1439" t="s">
        <v>390</v>
      </c>
      <c r="U31" s="1153" t="s">
        <v>390</v>
      </c>
      <c r="V31" s="1155" t="s">
        <v>390</v>
      </c>
      <c r="W31" s="1401"/>
      <c r="X31" s="1441">
        <v>439.14929999999998</v>
      </c>
      <c r="Y31" s="1434"/>
      <c r="Z31" s="1156">
        <v>20.974799999999959</v>
      </c>
      <c r="AA31" s="1155">
        <v>5.0158008199925996E-2</v>
      </c>
      <c r="AB31" s="1435"/>
      <c r="AC31" s="1435"/>
      <c r="AD31" s="1435"/>
      <c r="AE31" s="1435"/>
    </row>
    <row r="32" spans="1:31" s="1138" customFormat="1">
      <c r="A32" s="1436" t="s">
        <v>353</v>
      </c>
      <c r="B32" s="1401"/>
      <c r="C32" s="1437" t="s">
        <v>343</v>
      </c>
      <c r="D32" s="1443">
        <v>553.74440000000004</v>
      </c>
      <c r="E32" s="1443" t="s">
        <v>390</v>
      </c>
      <c r="F32" s="1444" t="s">
        <v>343</v>
      </c>
      <c r="G32" s="1153" t="s">
        <v>390</v>
      </c>
      <c r="H32" s="1154" t="s">
        <v>390</v>
      </c>
      <c r="I32" s="1432"/>
      <c r="J32" s="1437" t="s">
        <v>390</v>
      </c>
      <c r="K32" s="1443" t="s">
        <v>390</v>
      </c>
      <c r="L32" s="1443" t="s">
        <v>390</v>
      </c>
      <c r="M32" s="1444" t="s">
        <v>390</v>
      </c>
      <c r="N32" s="1153" t="s">
        <v>390</v>
      </c>
      <c r="O32" s="1155" t="s">
        <v>390</v>
      </c>
      <c r="P32" s="1401"/>
      <c r="Q32" s="1437" t="s">
        <v>390</v>
      </c>
      <c r="R32" s="1443" t="s">
        <v>390</v>
      </c>
      <c r="S32" s="1443" t="s">
        <v>390</v>
      </c>
      <c r="T32" s="1444" t="s">
        <v>390</v>
      </c>
      <c r="U32" s="1153" t="s">
        <v>390</v>
      </c>
      <c r="V32" s="1155" t="s">
        <v>390</v>
      </c>
      <c r="W32" s="1401"/>
      <c r="X32" s="1441" t="s">
        <v>343</v>
      </c>
      <c r="Y32" s="1434"/>
      <c r="Z32" s="1156" t="s">
        <v>390</v>
      </c>
      <c r="AA32" s="1155" t="s">
        <v>390</v>
      </c>
      <c r="AB32" s="1435"/>
      <c r="AC32" s="1435"/>
      <c r="AD32" s="1435"/>
      <c r="AE32" s="1435"/>
    </row>
    <row r="33" spans="1:31" s="1138" customFormat="1">
      <c r="A33" s="1436" t="s">
        <v>354</v>
      </c>
      <c r="B33" s="1401"/>
      <c r="C33" s="1437" t="s">
        <v>390</v>
      </c>
      <c r="D33" s="1443">
        <v>338.8152</v>
      </c>
      <c r="E33" s="1443" t="s">
        <v>390</v>
      </c>
      <c r="F33" s="1444">
        <v>338.8152</v>
      </c>
      <c r="G33" s="1153">
        <v>-111.07940000000002</v>
      </c>
      <c r="H33" s="1154">
        <v>-0.24690094079813363</v>
      </c>
      <c r="I33" s="1432"/>
      <c r="J33" s="1437" t="s">
        <v>390</v>
      </c>
      <c r="K33" s="1443" t="s">
        <v>390</v>
      </c>
      <c r="L33" s="1443" t="s">
        <v>390</v>
      </c>
      <c r="M33" s="1444" t="s">
        <v>390</v>
      </c>
      <c r="N33" s="1153" t="s">
        <v>390</v>
      </c>
      <c r="O33" s="1155" t="s">
        <v>390</v>
      </c>
      <c r="P33" s="1401"/>
      <c r="Q33" s="1437" t="s">
        <v>390</v>
      </c>
      <c r="R33" s="1443" t="s">
        <v>390</v>
      </c>
      <c r="S33" s="1443" t="s">
        <v>390</v>
      </c>
      <c r="T33" s="1444" t="s">
        <v>390</v>
      </c>
      <c r="U33" s="1153" t="s">
        <v>390</v>
      </c>
      <c r="V33" s="1155" t="s">
        <v>390</v>
      </c>
      <c r="W33" s="1401"/>
      <c r="X33" s="1441">
        <v>338.8152</v>
      </c>
      <c r="Y33" s="1434"/>
      <c r="Z33" s="1156">
        <v>-111.07940000000002</v>
      </c>
      <c r="AA33" s="1155">
        <v>-0.24690094079813363</v>
      </c>
      <c r="AB33" s="1435"/>
      <c r="AC33" s="1435"/>
      <c r="AD33" s="1435"/>
      <c r="AE33" s="1435"/>
    </row>
    <row r="34" spans="1:31" s="1138" customFormat="1">
      <c r="A34" s="1436" t="s">
        <v>355</v>
      </c>
      <c r="B34" s="1401"/>
      <c r="C34" s="1437" t="s">
        <v>390</v>
      </c>
      <c r="D34" s="1443" t="s">
        <v>390</v>
      </c>
      <c r="E34" s="1443" t="s">
        <v>390</v>
      </c>
      <c r="F34" s="1444" t="s">
        <v>390</v>
      </c>
      <c r="G34" s="1153"/>
      <c r="H34" s="1154" t="s">
        <v>390</v>
      </c>
      <c r="I34" s="1432"/>
      <c r="J34" s="1437" t="s">
        <v>390</v>
      </c>
      <c r="K34" s="1443" t="s">
        <v>390</v>
      </c>
      <c r="L34" s="1443" t="s">
        <v>390</v>
      </c>
      <c r="M34" s="1444" t="s">
        <v>390</v>
      </c>
      <c r="N34" s="1153" t="s">
        <v>390</v>
      </c>
      <c r="O34" s="1155" t="s">
        <v>390</v>
      </c>
      <c r="P34" s="1401"/>
      <c r="Q34" s="1437" t="s">
        <v>390</v>
      </c>
      <c r="R34" s="1443" t="s">
        <v>390</v>
      </c>
      <c r="S34" s="1443" t="s">
        <v>390</v>
      </c>
      <c r="T34" s="1444" t="s">
        <v>390</v>
      </c>
      <c r="U34" s="1153" t="s">
        <v>390</v>
      </c>
      <c r="V34" s="1155" t="s">
        <v>390</v>
      </c>
      <c r="W34" s="1401"/>
      <c r="X34" s="1441" t="s">
        <v>390</v>
      </c>
      <c r="Y34" s="1434"/>
      <c r="Z34" s="1156" t="s">
        <v>390</v>
      </c>
      <c r="AA34" s="1155" t="s">
        <v>390</v>
      </c>
      <c r="AB34" s="1435"/>
      <c r="AC34" s="1435"/>
      <c r="AD34" s="1435"/>
      <c r="AE34" s="1435"/>
    </row>
    <row r="35" spans="1:31" s="1138" customFormat="1">
      <c r="A35" s="1436" t="s">
        <v>356</v>
      </c>
      <c r="B35" s="1401"/>
      <c r="C35" s="1437" t="s">
        <v>390</v>
      </c>
      <c r="D35" s="1438">
        <v>513.87549999999999</v>
      </c>
      <c r="E35" s="1438">
        <v>504.59859999999998</v>
      </c>
      <c r="F35" s="1439">
        <v>509.61509999999998</v>
      </c>
      <c r="G35" s="1153">
        <v>50.636399999999981</v>
      </c>
      <c r="H35" s="1154">
        <v>0.11032407386225107</v>
      </c>
      <c r="I35" s="1432"/>
      <c r="J35" s="1437" t="s">
        <v>390</v>
      </c>
      <c r="K35" s="1438" t="s">
        <v>390</v>
      </c>
      <c r="L35" s="1438" t="s">
        <v>390</v>
      </c>
      <c r="M35" s="1439" t="s">
        <v>390</v>
      </c>
      <c r="N35" s="1153" t="s">
        <v>390</v>
      </c>
      <c r="O35" s="1155" t="s">
        <v>390</v>
      </c>
      <c r="P35" s="1401"/>
      <c r="Q35" s="1437" t="s">
        <v>390</v>
      </c>
      <c r="R35" s="1438">
        <v>492.15429999999998</v>
      </c>
      <c r="S35" s="1438">
        <v>491.96609999999998</v>
      </c>
      <c r="T35" s="1439">
        <v>491.99220000000003</v>
      </c>
      <c r="U35" s="1153">
        <v>3.4500000000036835E-2</v>
      </c>
      <c r="V35" s="1155">
        <v>7.0127980515533039E-5</v>
      </c>
      <c r="W35" s="1401"/>
      <c r="X35" s="1441">
        <v>495.755</v>
      </c>
      <c r="Y35" s="1420"/>
      <c r="Z35" s="1156">
        <v>10.838900000000024</v>
      </c>
      <c r="AA35" s="1155">
        <v>2.2352114107986987E-2</v>
      </c>
      <c r="AB35" s="1435"/>
      <c r="AC35" s="1435"/>
      <c r="AD35" s="1435"/>
      <c r="AE35" s="1435"/>
    </row>
    <row r="36" spans="1:31" s="1138" customFormat="1">
      <c r="A36" s="1436" t="s">
        <v>357</v>
      </c>
      <c r="B36" s="1401"/>
      <c r="C36" s="1437">
        <v>483.60860000000002</v>
      </c>
      <c r="D36" s="1438">
        <v>492.70280000000002</v>
      </c>
      <c r="E36" s="1438" t="s">
        <v>390</v>
      </c>
      <c r="F36" s="1439">
        <v>486.71460000000002</v>
      </c>
      <c r="G36" s="1153">
        <v>3.5190000000000055</v>
      </c>
      <c r="H36" s="1154">
        <v>7.2827649920652604E-3</v>
      </c>
      <c r="I36" s="1432"/>
      <c r="J36" s="1437" t="s">
        <v>390</v>
      </c>
      <c r="K36" s="1438" t="s">
        <v>390</v>
      </c>
      <c r="L36" s="1438" t="s">
        <v>390</v>
      </c>
      <c r="M36" s="1439" t="s">
        <v>390</v>
      </c>
      <c r="N36" s="1153" t="s">
        <v>390</v>
      </c>
      <c r="O36" s="1155" t="s">
        <v>390</v>
      </c>
      <c r="P36" s="1401"/>
      <c r="Q36" s="1437">
        <v>502.84059999999999</v>
      </c>
      <c r="R36" s="1438">
        <v>489.48110000000003</v>
      </c>
      <c r="S36" s="1438" t="s">
        <v>390</v>
      </c>
      <c r="T36" s="1439">
        <v>497.37729999999999</v>
      </c>
      <c r="U36" s="1153">
        <v>3.1177999999999884</v>
      </c>
      <c r="V36" s="1155">
        <v>6.3080224052345368E-3</v>
      </c>
      <c r="W36" s="1401"/>
      <c r="X36" s="1441">
        <v>486.98439999999999</v>
      </c>
      <c r="Y36" s="1420"/>
      <c r="Z36" s="1156">
        <v>3.5088000000000079</v>
      </c>
      <c r="AA36" s="1155">
        <v>7.2574500140234477E-3</v>
      </c>
      <c r="AB36" s="1435"/>
      <c r="AC36" s="1435"/>
      <c r="AD36" s="1435"/>
      <c r="AE36" s="1435"/>
    </row>
    <row r="37" spans="1:31" s="1138" customFormat="1">
      <c r="A37" s="1436" t="s">
        <v>358</v>
      </c>
      <c r="B37" s="1401"/>
      <c r="C37" s="1437" t="s">
        <v>390</v>
      </c>
      <c r="D37" s="1438">
        <v>507.67720000000003</v>
      </c>
      <c r="E37" s="1438">
        <v>523.99210000000005</v>
      </c>
      <c r="F37" s="1439">
        <v>518.31309999999996</v>
      </c>
      <c r="G37" s="1153">
        <v>8.0553999999999633</v>
      </c>
      <c r="H37" s="1154">
        <v>1.5786924920486278E-2</v>
      </c>
      <c r="I37" s="1432"/>
      <c r="J37" s="1437" t="s">
        <v>390</v>
      </c>
      <c r="K37" s="1438" t="s">
        <v>390</v>
      </c>
      <c r="L37" s="1438" t="s">
        <v>390</v>
      </c>
      <c r="M37" s="1439" t="s">
        <v>390</v>
      </c>
      <c r="N37" s="1153" t="s">
        <v>390</v>
      </c>
      <c r="O37" s="1155" t="s">
        <v>390</v>
      </c>
      <c r="P37" s="1401"/>
      <c r="Q37" s="1437" t="s">
        <v>390</v>
      </c>
      <c r="R37" s="1438">
        <v>503.0924</v>
      </c>
      <c r="S37" s="1438">
        <v>491.96010000000001</v>
      </c>
      <c r="T37" s="1439">
        <v>494.64850000000001</v>
      </c>
      <c r="U37" s="1153">
        <v>43.6524</v>
      </c>
      <c r="V37" s="1155">
        <v>9.6791080898482207E-2</v>
      </c>
      <c r="W37" s="1401"/>
      <c r="X37" s="1441">
        <v>518.15380000000005</v>
      </c>
      <c r="Y37" s="1420"/>
      <c r="Z37" s="1156">
        <v>8.294900000000041</v>
      </c>
      <c r="AA37" s="1155">
        <v>1.6269010896936553E-2</v>
      </c>
      <c r="AB37" s="1435"/>
      <c r="AC37" s="1435"/>
      <c r="AD37" s="1435"/>
      <c r="AE37" s="1435"/>
    </row>
    <row r="38" spans="1:31" s="1138" customFormat="1">
      <c r="A38" s="1436" t="s">
        <v>359</v>
      </c>
      <c r="B38" s="1401"/>
      <c r="C38" s="1437">
        <v>452.13260000000002</v>
      </c>
      <c r="D38" s="1438">
        <v>451.73140000000001</v>
      </c>
      <c r="E38" s="1438" t="s">
        <v>390</v>
      </c>
      <c r="F38" s="1439">
        <v>451.959</v>
      </c>
      <c r="G38" s="1153">
        <v>3.2411000000000172</v>
      </c>
      <c r="H38" s="1154">
        <v>7.2230236413568516E-3</v>
      </c>
      <c r="I38" s="1432"/>
      <c r="J38" s="1437" t="s">
        <v>390</v>
      </c>
      <c r="K38" s="1438" t="s">
        <v>390</v>
      </c>
      <c r="L38" s="1438" t="s">
        <v>390</v>
      </c>
      <c r="M38" s="1439" t="s">
        <v>390</v>
      </c>
      <c r="N38" s="1153" t="s">
        <v>390</v>
      </c>
      <c r="O38" s="1155" t="s">
        <v>390</v>
      </c>
      <c r="P38" s="1401"/>
      <c r="Q38" s="1437">
        <v>449.08</v>
      </c>
      <c r="R38" s="1438">
        <v>415.62860000000001</v>
      </c>
      <c r="S38" s="1438" t="s">
        <v>390</v>
      </c>
      <c r="T38" s="1439">
        <v>420.38440000000003</v>
      </c>
      <c r="U38" s="1153">
        <v>5.8968000000000416</v>
      </c>
      <c r="V38" s="1155">
        <v>1.422672234344291E-2</v>
      </c>
      <c r="W38" s="1401"/>
      <c r="X38" s="1441">
        <v>437.56760000000003</v>
      </c>
      <c r="Y38" s="1420"/>
      <c r="Z38" s="1156">
        <v>4.45150000000001</v>
      </c>
      <c r="AA38" s="1155">
        <v>1.0277844670285807E-2</v>
      </c>
      <c r="AB38" s="1400"/>
      <c r="AC38" s="1400"/>
      <c r="AD38" s="1400"/>
      <c r="AE38" s="1400"/>
    </row>
    <row r="39" spans="1:31" s="1138" customFormat="1">
      <c r="A39" s="1436" t="s">
        <v>360</v>
      </c>
      <c r="B39" s="1401"/>
      <c r="C39" s="1437">
        <v>324.28879999999998</v>
      </c>
      <c r="D39" s="1438">
        <v>387.45979999999997</v>
      </c>
      <c r="E39" s="1438">
        <v>392.363</v>
      </c>
      <c r="F39" s="1439">
        <v>389.91329999999999</v>
      </c>
      <c r="G39" s="1153">
        <v>16.222499999999968</v>
      </c>
      <c r="H39" s="1154">
        <v>4.3411558432800534E-2</v>
      </c>
      <c r="I39" s="1432"/>
      <c r="J39" s="1437" t="s">
        <v>390</v>
      </c>
      <c r="K39" s="1438" t="s">
        <v>390</v>
      </c>
      <c r="L39" s="1438" t="s">
        <v>390</v>
      </c>
      <c r="M39" s="1439" t="s">
        <v>390</v>
      </c>
      <c r="N39" s="1153" t="s">
        <v>390</v>
      </c>
      <c r="O39" s="1155" t="s">
        <v>390</v>
      </c>
      <c r="P39" s="1401"/>
      <c r="Q39" s="1437" t="s">
        <v>390</v>
      </c>
      <c r="R39" s="1438" t="s">
        <v>390</v>
      </c>
      <c r="S39" s="1438">
        <v>426.68610000000001</v>
      </c>
      <c r="T39" s="1439">
        <v>426.68610000000001</v>
      </c>
      <c r="U39" s="1153">
        <v>54.697800000000029</v>
      </c>
      <c r="V39" s="1155">
        <v>0.14704172147349803</v>
      </c>
      <c r="W39" s="1401"/>
      <c r="X39" s="1441">
        <v>415.24169999999998</v>
      </c>
      <c r="Y39" s="1420"/>
      <c r="Z39" s="1156">
        <v>42.723500000000001</v>
      </c>
      <c r="AA39" s="1155">
        <v>0.11468835616622219</v>
      </c>
      <c r="AB39" s="1435"/>
      <c r="AC39" s="1435"/>
      <c r="AD39" s="1435"/>
      <c r="AE39" s="1435"/>
    </row>
    <row r="40" spans="1:31" s="1138" customFormat="1">
      <c r="A40" s="1436" t="s">
        <v>361</v>
      </c>
      <c r="B40" s="1401"/>
      <c r="C40" s="1437">
        <v>414.18520000000001</v>
      </c>
      <c r="D40" s="1438">
        <v>426.495</v>
      </c>
      <c r="E40" s="1438">
        <v>436.32850000000002</v>
      </c>
      <c r="F40" s="1439">
        <v>423.60300000000001</v>
      </c>
      <c r="G40" s="1153">
        <v>3.7776000000000067</v>
      </c>
      <c r="H40" s="1154">
        <v>8.9980263223712331E-3</v>
      </c>
      <c r="I40" s="1432"/>
      <c r="J40" s="1437" t="s">
        <v>390</v>
      </c>
      <c r="K40" s="1438" t="s">
        <v>390</v>
      </c>
      <c r="L40" s="1438" t="s">
        <v>390</v>
      </c>
      <c r="M40" s="1439" t="s">
        <v>390</v>
      </c>
      <c r="N40" s="1153" t="s">
        <v>390</v>
      </c>
      <c r="O40" s="1155" t="s">
        <v>390</v>
      </c>
      <c r="P40" s="1401"/>
      <c r="Q40" s="1437" t="s">
        <v>390</v>
      </c>
      <c r="R40" s="1438" t="s">
        <v>390</v>
      </c>
      <c r="S40" s="1438">
        <v>362.13389999999998</v>
      </c>
      <c r="T40" s="1439">
        <v>362.13389999999998</v>
      </c>
      <c r="U40" s="1153">
        <v>42.496999999999957</v>
      </c>
      <c r="V40" s="1155">
        <v>0.13295398622624588</v>
      </c>
      <c r="W40" s="1401"/>
      <c r="X40" s="1441">
        <v>419.40629999999999</v>
      </c>
      <c r="Y40" s="1420"/>
      <c r="Z40" s="1156">
        <v>6.4210999999999672</v>
      </c>
      <c r="AA40" s="1155">
        <v>1.5548014795687459E-2</v>
      </c>
      <c r="AB40" s="1435"/>
      <c r="AC40" s="1435"/>
      <c r="AD40" s="1435"/>
      <c r="AE40" s="1435"/>
    </row>
    <row r="41" spans="1:31" s="1138" customFormat="1">
      <c r="A41" s="1436" t="s">
        <v>362</v>
      </c>
      <c r="B41" s="1401"/>
      <c r="C41" s="1437" t="s">
        <v>390</v>
      </c>
      <c r="D41" s="1438">
        <v>351.94369999999998</v>
      </c>
      <c r="E41" s="1438">
        <v>326.97629999999998</v>
      </c>
      <c r="F41" s="1439">
        <v>338.87349999999998</v>
      </c>
      <c r="G41" s="1153">
        <v>-5.3134000000000015</v>
      </c>
      <c r="H41" s="1154">
        <v>-1.5437542800147197E-2</v>
      </c>
      <c r="I41" s="1432"/>
      <c r="J41" s="1437" t="s">
        <v>390</v>
      </c>
      <c r="K41" s="1438" t="s">
        <v>390</v>
      </c>
      <c r="L41" s="1438" t="s">
        <v>390</v>
      </c>
      <c r="M41" s="1439" t="s">
        <v>390</v>
      </c>
      <c r="N41" s="1153" t="s">
        <v>390</v>
      </c>
      <c r="O41" s="1155" t="s">
        <v>390</v>
      </c>
      <c r="P41" s="1401"/>
      <c r="Q41" s="1437" t="s">
        <v>390</v>
      </c>
      <c r="R41" s="1438" t="s">
        <v>390</v>
      </c>
      <c r="S41" s="1438" t="s">
        <v>390</v>
      </c>
      <c r="T41" s="1439" t="s">
        <v>390</v>
      </c>
      <c r="U41" s="1153" t="s">
        <v>390</v>
      </c>
      <c r="V41" s="1155" t="s">
        <v>390</v>
      </c>
      <c r="W41" s="1401"/>
      <c r="X41" s="1441">
        <v>338.87349999999998</v>
      </c>
      <c r="Y41" s="1420"/>
      <c r="Z41" s="1156">
        <v>-5.3134000000000015</v>
      </c>
      <c r="AA41" s="1155">
        <v>-1.5437542800147197E-2</v>
      </c>
      <c r="AB41" s="1435"/>
      <c r="AC41" s="1435"/>
      <c r="AD41" s="1435"/>
      <c r="AE41" s="1435"/>
    </row>
    <row r="42" spans="1:31" s="1138" customFormat="1">
      <c r="A42" s="1436" t="s">
        <v>363</v>
      </c>
      <c r="B42" s="1401"/>
      <c r="C42" s="1437" t="s">
        <v>390</v>
      </c>
      <c r="D42" s="1438">
        <v>424.94560000000001</v>
      </c>
      <c r="E42" s="1438">
        <v>418.952</v>
      </c>
      <c r="F42" s="1439">
        <v>419.9966</v>
      </c>
      <c r="G42" s="1153">
        <v>6.5720000000000027</v>
      </c>
      <c r="H42" s="1154">
        <v>1.5896489952460513E-2</v>
      </c>
      <c r="I42" s="1432"/>
      <c r="J42" s="1437" t="s">
        <v>390</v>
      </c>
      <c r="K42" s="1438" t="s">
        <v>390</v>
      </c>
      <c r="L42" s="1438" t="s">
        <v>390</v>
      </c>
      <c r="M42" s="1439" t="s">
        <v>390</v>
      </c>
      <c r="N42" s="1153" t="s">
        <v>390</v>
      </c>
      <c r="O42" s="1155" t="s">
        <v>390</v>
      </c>
      <c r="P42" s="1401"/>
      <c r="Q42" s="1437" t="s">
        <v>390</v>
      </c>
      <c r="R42" s="1438" t="s">
        <v>390</v>
      </c>
      <c r="S42" s="1438" t="s">
        <v>390</v>
      </c>
      <c r="T42" s="1439" t="s">
        <v>390</v>
      </c>
      <c r="U42" s="1153" t="s">
        <v>390</v>
      </c>
      <c r="V42" s="1155" t="s">
        <v>390</v>
      </c>
      <c r="W42" s="1401"/>
      <c r="X42" s="1441">
        <v>419.9966</v>
      </c>
      <c r="Y42" s="1420"/>
      <c r="Z42" s="1156">
        <v>6.5720000000000027</v>
      </c>
      <c r="AA42" s="1155">
        <v>1.5896489952460513E-2</v>
      </c>
      <c r="AB42" s="1435"/>
      <c r="AC42" s="1435"/>
      <c r="AD42" s="1435"/>
      <c r="AE42" s="1435"/>
    </row>
    <row r="43" spans="1:31" s="1138" customFormat="1" ht="13.5" thickBot="1">
      <c r="A43" s="1446" t="s">
        <v>364</v>
      </c>
      <c r="B43" s="1401"/>
      <c r="C43" s="1447" t="s">
        <v>390</v>
      </c>
      <c r="D43" s="1448">
        <v>493.22370000000001</v>
      </c>
      <c r="E43" s="1448">
        <v>506.6429</v>
      </c>
      <c r="F43" s="1449">
        <v>501.10939999999999</v>
      </c>
      <c r="G43" s="1158">
        <v>1.7565999999999917</v>
      </c>
      <c r="H43" s="1159">
        <v>3.5177533799750638E-3</v>
      </c>
      <c r="I43" s="1432"/>
      <c r="J43" s="1447" t="s">
        <v>390</v>
      </c>
      <c r="K43" s="1448" t="s">
        <v>390</v>
      </c>
      <c r="L43" s="1448" t="s">
        <v>390</v>
      </c>
      <c r="M43" s="1449" t="s">
        <v>390</v>
      </c>
      <c r="N43" s="1158" t="s">
        <v>390</v>
      </c>
      <c r="O43" s="1160" t="s">
        <v>390</v>
      </c>
      <c r="P43" s="1401"/>
      <c r="Q43" s="1447" t="s">
        <v>390</v>
      </c>
      <c r="R43" s="1448">
        <v>531.54070000000002</v>
      </c>
      <c r="S43" s="1448" t="s">
        <v>390</v>
      </c>
      <c r="T43" s="1449">
        <v>531.54070000000002</v>
      </c>
      <c r="U43" s="1158">
        <v>16.833300000000008</v>
      </c>
      <c r="V43" s="1160">
        <v>3.2704600711005893E-2</v>
      </c>
      <c r="W43" s="1401"/>
      <c r="X43" s="1450">
        <v>503.24430000000001</v>
      </c>
      <c r="Y43" s="1420"/>
      <c r="Z43" s="1161">
        <v>2.8143000000000029</v>
      </c>
      <c r="AA43" s="1160">
        <v>5.6237635633356042E-3</v>
      </c>
      <c r="AB43" s="1400"/>
      <c r="AC43" s="1400"/>
      <c r="AD43" s="1400"/>
      <c r="AE43" s="1400"/>
    </row>
    <row r="44" spans="1:31">
      <c r="A44" s="1451" t="s">
        <v>419</v>
      </c>
    </row>
    <row r="55" spans="3:5" ht="15">
      <c r="D55" s="1400"/>
      <c r="E55" s="1141"/>
    </row>
    <row r="59" spans="3:5" ht="20.85" customHeight="1">
      <c r="C59" s="1117"/>
      <c r="D59" s="1162" t="s">
        <v>446</v>
      </c>
    </row>
    <row r="60" spans="3:5">
      <c r="C60" s="1124"/>
      <c r="D60" s="112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21" sqref="U21"/>
    </sheetView>
  </sheetViews>
  <sheetFormatPr defaultRowHeight="12.75" outlineLevelCol="1"/>
  <cols>
    <col min="1" max="2" width="8.7109375" style="1074" hidden="1" customWidth="1" outlineLevel="1"/>
    <col min="3" max="3" width="32" style="80" customWidth="1" collapsed="1"/>
    <col min="4" max="19" width="10.42578125" style="80" customWidth="1"/>
    <col min="20" max="16384" width="9.140625" style="80"/>
  </cols>
  <sheetData>
    <row r="1" spans="1:31" ht="53.1" customHeight="1">
      <c r="C1" s="1113" t="s">
        <v>436</v>
      </c>
      <c r="D1" s="1114"/>
      <c r="E1" s="1114"/>
      <c r="F1" s="1115"/>
      <c r="G1" s="1115"/>
      <c r="H1" s="1114"/>
      <c r="I1" s="1114"/>
      <c r="J1" s="1114"/>
      <c r="K1" s="1114"/>
      <c r="L1" s="1114"/>
      <c r="M1" s="1114"/>
      <c r="N1" s="1114"/>
      <c r="O1" s="1114"/>
      <c r="P1" s="1114"/>
      <c r="Q1" s="1114"/>
      <c r="R1" s="1114"/>
      <c r="S1" s="1116" t="s">
        <v>437</v>
      </c>
      <c r="U1" s="1074">
        <v>0</v>
      </c>
      <c r="AE1" s="80">
        <v>0</v>
      </c>
    </row>
    <row r="2" spans="1:31" s="965" customFormat="1" ht="20.85" customHeight="1">
      <c r="A2" s="1106"/>
      <c r="B2" s="1106"/>
      <c r="C2" s="1119"/>
      <c r="D2" s="1120"/>
      <c r="E2" s="1120"/>
      <c r="F2" s="1121"/>
      <c r="G2" s="1121"/>
      <c r="H2" s="1120"/>
      <c r="I2" s="1120"/>
      <c r="J2" s="1120"/>
      <c r="K2" s="1120"/>
      <c r="L2" s="1120"/>
      <c r="M2" s="1120"/>
      <c r="N2" s="1120"/>
      <c r="O2" s="1120"/>
      <c r="P2" s="1120"/>
      <c r="Q2" s="1120"/>
      <c r="R2" s="1120"/>
      <c r="S2" s="1123" t="s">
        <v>504</v>
      </c>
      <c r="U2" s="1106"/>
    </row>
    <row r="3" spans="1:31" s="1075" customFormat="1">
      <c r="C3" s="1107"/>
      <c r="Q3" s="1108" t="s">
        <v>505</v>
      </c>
      <c r="R3" s="1109" t="s">
        <v>438</v>
      </c>
      <c r="S3" s="1110">
        <v>44655</v>
      </c>
    </row>
    <row r="4" spans="1:31" s="1075" customFormat="1">
      <c r="C4" s="1107"/>
      <c r="D4" s="1111"/>
      <c r="E4" s="1111"/>
      <c r="F4" s="1111"/>
      <c r="R4" s="1109" t="s">
        <v>439</v>
      </c>
      <c r="S4" s="1110">
        <v>44661</v>
      </c>
    </row>
    <row r="5" spans="1:31" ht="6.6" customHeight="1">
      <c r="C5" s="1112"/>
    </row>
    <row r="6" spans="1:31" ht="28.35" customHeight="1">
      <c r="C6" s="1531" t="s">
        <v>440</v>
      </c>
      <c r="D6" s="1531"/>
      <c r="E6" s="1531"/>
      <c r="F6" s="1531"/>
      <c r="G6" s="1531"/>
      <c r="H6" s="1531"/>
      <c r="I6" s="1531"/>
      <c r="J6" s="1531"/>
      <c r="K6" s="1531"/>
      <c r="L6" s="1531"/>
      <c r="M6" s="1531"/>
      <c r="N6" s="1531"/>
      <c r="O6" s="1531"/>
      <c r="P6" s="1531"/>
      <c r="Q6" s="1531"/>
      <c r="R6" s="1531"/>
      <c r="S6" s="1531"/>
    </row>
    <row r="7" spans="1:31" ht="5.85" customHeight="1">
      <c r="C7" s="1201"/>
      <c r="D7" s="1201"/>
      <c r="E7" s="1201"/>
      <c r="F7" s="1201"/>
      <c r="G7" s="1201"/>
      <c r="H7" s="1201"/>
      <c r="I7" s="1201"/>
      <c r="J7" s="1201"/>
      <c r="K7" s="1201"/>
      <c r="L7" s="1201"/>
      <c r="M7" s="1201"/>
      <c r="N7" s="1201"/>
      <c r="O7" s="1201"/>
      <c r="P7" s="1201"/>
      <c r="Q7" s="1202"/>
      <c r="R7" s="1201"/>
      <c r="S7" s="1201"/>
    </row>
    <row r="8" spans="1:31" ht="13.5" thickBot="1">
      <c r="A8" s="1076"/>
      <c r="B8" s="1076"/>
      <c r="C8" s="1201"/>
      <c r="D8" s="1201"/>
      <c r="E8" s="1201"/>
      <c r="F8" s="1201"/>
      <c r="G8" s="1201"/>
      <c r="H8" s="1201"/>
      <c r="I8" s="1201"/>
      <c r="J8" s="1201"/>
      <c r="K8" s="1201"/>
      <c r="L8" s="1201"/>
      <c r="M8" s="1201"/>
      <c r="N8" s="1201"/>
      <c r="O8" s="1201"/>
      <c r="P8" s="1201"/>
      <c r="Q8" s="1201"/>
      <c r="R8" s="1201"/>
      <c r="S8" s="1201"/>
    </row>
    <row r="9" spans="1:31" ht="18.75" thickBot="1">
      <c r="A9" s="1076"/>
      <c r="B9" s="1076"/>
      <c r="C9" s="1203" t="s">
        <v>394</v>
      </c>
      <c r="D9" s="1204"/>
      <c r="E9" s="1204"/>
      <c r="F9" s="1204"/>
      <c r="G9" s="1204"/>
      <c r="H9" s="1204"/>
      <c r="I9" s="1204"/>
      <c r="J9" s="1204"/>
      <c r="K9" s="1204"/>
      <c r="L9" s="1204"/>
      <c r="M9" s="1204"/>
      <c r="N9" s="1204"/>
      <c r="O9" s="1204"/>
      <c r="P9" s="1204"/>
      <c r="Q9" s="1204"/>
      <c r="R9" s="1205"/>
      <c r="S9" s="1201"/>
    </row>
    <row r="10" spans="1:31" ht="13.5" thickBot="1">
      <c r="A10" s="1074" t="s">
        <v>396</v>
      </c>
      <c r="B10" s="1074" t="s">
        <v>397</v>
      </c>
      <c r="C10" s="1206"/>
      <c r="D10" s="1207" t="s">
        <v>337</v>
      </c>
      <c r="E10" s="1208" t="s">
        <v>340</v>
      </c>
      <c r="F10" s="1208" t="s">
        <v>341</v>
      </c>
      <c r="G10" s="1208" t="s">
        <v>344</v>
      </c>
      <c r="H10" s="1208" t="s">
        <v>346</v>
      </c>
      <c r="I10" s="1208" t="s">
        <v>347</v>
      </c>
      <c r="J10" s="1208" t="s">
        <v>349</v>
      </c>
      <c r="K10" s="1208" t="s">
        <v>356</v>
      </c>
      <c r="L10" s="1208" t="s">
        <v>357</v>
      </c>
      <c r="M10" s="1208" t="s">
        <v>358</v>
      </c>
      <c r="N10" s="1208" t="s">
        <v>359</v>
      </c>
      <c r="O10" s="1208" t="s">
        <v>360</v>
      </c>
      <c r="P10" s="1209" t="s">
        <v>361</v>
      </c>
      <c r="Q10" s="1209" t="s">
        <v>364</v>
      </c>
      <c r="R10" s="1210" t="s">
        <v>395</v>
      </c>
      <c r="S10" s="1201"/>
    </row>
    <row r="11" spans="1:31" ht="14.25">
      <c r="C11" s="1211" t="s">
        <v>398</v>
      </c>
      <c r="D11" s="1212"/>
      <c r="E11" s="1213"/>
      <c r="F11" s="1213"/>
      <c r="G11" s="1213"/>
      <c r="H11" s="1213"/>
      <c r="I11" s="1213"/>
      <c r="J11" s="1213"/>
      <c r="K11" s="1213"/>
      <c r="L11" s="1213"/>
      <c r="M11" s="1213"/>
      <c r="N11" s="1213"/>
      <c r="O11" s="1213"/>
      <c r="P11" s="1213"/>
      <c r="Q11" s="1213"/>
      <c r="R11" s="1214"/>
      <c r="S11" s="1201"/>
    </row>
    <row r="12" spans="1:31">
      <c r="C12" s="1215" t="s">
        <v>399</v>
      </c>
      <c r="D12" s="1216">
        <v>95.33</v>
      </c>
      <c r="E12" s="1217">
        <v>77.307100000000005</v>
      </c>
      <c r="F12" s="1217">
        <v>116.32</v>
      </c>
      <c r="G12" s="1217">
        <v>98.73</v>
      </c>
      <c r="H12" s="1217">
        <v>108.44</v>
      </c>
      <c r="I12" s="1217">
        <v>82</v>
      </c>
      <c r="J12" s="1217">
        <v>120.28</v>
      </c>
      <c r="K12" s="1217">
        <v>122</v>
      </c>
      <c r="L12" s="1217">
        <v>115.49</v>
      </c>
      <c r="M12" s="1217">
        <v>171.79069999999999</v>
      </c>
      <c r="N12" s="1217" t="e">
        <v>#N/A</v>
      </c>
      <c r="O12" s="1217">
        <v>42.709200000000003</v>
      </c>
      <c r="P12" s="1218" t="e">
        <v>#N/A</v>
      </c>
      <c r="Q12" s="1218" t="e">
        <v>#N/A</v>
      </c>
      <c r="R12" s="1219">
        <v>108.96299999999999</v>
      </c>
      <c r="S12" s="1201"/>
    </row>
    <row r="13" spans="1:31">
      <c r="A13" s="1077"/>
      <c r="B13" s="1077"/>
      <c r="C13" s="1220" t="s">
        <v>400</v>
      </c>
      <c r="D13" s="1221">
        <v>91.17</v>
      </c>
      <c r="E13" s="1222">
        <v>77.295199999999994</v>
      </c>
      <c r="F13" s="1222">
        <v>108.99</v>
      </c>
      <c r="G13" s="1222">
        <v>78.72</v>
      </c>
      <c r="H13" s="1222">
        <v>108.44</v>
      </c>
      <c r="I13" s="1222">
        <v>82</v>
      </c>
      <c r="J13" s="1222">
        <v>110.81</v>
      </c>
      <c r="K13" s="1222">
        <v>119</v>
      </c>
      <c r="L13" s="1222">
        <v>128.16999999999999</v>
      </c>
      <c r="M13" s="1222">
        <v>159.99549999999999</v>
      </c>
      <c r="N13" s="1222" t="e">
        <v>#N/A</v>
      </c>
      <c r="O13" s="1222">
        <v>41.1905</v>
      </c>
      <c r="P13" s="1223" t="e">
        <v>#N/A</v>
      </c>
      <c r="Q13" s="1223" t="e">
        <v>#N/A</v>
      </c>
      <c r="R13" s="1224">
        <v>107.42359999999999</v>
      </c>
      <c r="S13" s="1201"/>
    </row>
    <row r="14" spans="1:31">
      <c r="A14" s="1077"/>
      <c r="B14" s="1077"/>
      <c r="C14" s="1225" t="s">
        <v>401</v>
      </c>
      <c r="D14" s="1226">
        <v>-4.1599999999999966</v>
      </c>
      <c r="E14" s="1227">
        <v>1.1900000000011346E-2</v>
      </c>
      <c r="F14" s="1227">
        <v>7.3299999999999983</v>
      </c>
      <c r="G14" s="1227">
        <v>20.010000000000005</v>
      </c>
      <c r="H14" s="1227">
        <v>0</v>
      </c>
      <c r="I14" s="1227">
        <v>0</v>
      </c>
      <c r="J14" s="1227">
        <v>9.4699999999999989</v>
      </c>
      <c r="K14" s="1227">
        <v>3</v>
      </c>
      <c r="L14" s="1227">
        <v>-12.679999999999993</v>
      </c>
      <c r="M14" s="1227">
        <v>11.795199999999994</v>
      </c>
      <c r="N14" s="1228" t="e">
        <v>#N/A</v>
      </c>
      <c r="O14" s="1227">
        <v>1.5187000000000026</v>
      </c>
      <c r="P14" s="1229"/>
      <c r="Q14" s="1230"/>
      <c r="R14" s="1231">
        <v>1.5394000000000005</v>
      </c>
      <c r="S14" s="1201"/>
    </row>
    <row r="15" spans="1:31">
      <c r="A15" s="1078"/>
      <c r="B15" s="1078"/>
      <c r="C15" s="1225" t="s">
        <v>402</v>
      </c>
      <c r="D15" s="1232">
        <v>87.488413498159929</v>
      </c>
      <c r="E15" s="1233">
        <v>70.948028229766081</v>
      </c>
      <c r="F15" s="1233">
        <v>106.75183319108321</v>
      </c>
      <c r="G15" s="1233">
        <v>90.60873874617991</v>
      </c>
      <c r="H15" s="1233">
        <v>99.520020557436922</v>
      </c>
      <c r="I15" s="1233">
        <v>75.254903040481636</v>
      </c>
      <c r="J15" s="1233">
        <v>110.38609436230648</v>
      </c>
      <c r="K15" s="1233">
        <v>111.96461184071657</v>
      </c>
      <c r="L15" s="1233">
        <v>105.99010673347833</v>
      </c>
      <c r="M15" s="1233">
        <v>157.65966428971302</v>
      </c>
      <c r="N15" s="1233"/>
      <c r="O15" s="1233">
        <v>39.196057377274862</v>
      </c>
      <c r="P15" s="1234"/>
      <c r="Q15" s="1234"/>
      <c r="R15" s="1235"/>
      <c r="S15" s="1201"/>
    </row>
    <row r="16" spans="1:31">
      <c r="A16" s="1074" t="s">
        <v>396</v>
      </c>
      <c r="B16" s="1074" t="s">
        <v>404</v>
      </c>
      <c r="C16" s="1236" t="s">
        <v>403</v>
      </c>
      <c r="D16" s="1237">
        <v>3</v>
      </c>
      <c r="E16" s="1238">
        <v>3.15</v>
      </c>
      <c r="F16" s="1238">
        <v>21.87</v>
      </c>
      <c r="G16" s="1238">
        <v>8.1199999999999992</v>
      </c>
      <c r="H16" s="1238">
        <v>4.5199999999999996</v>
      </c>
      <c r="I16" s="1238">
        <v>19</v>
      </c>
      <c r="J16" s="1238">
        <v>10.44</v>
      </c>
      <c r="K16" s="1238">
        <v>8.75</v>
      </c>
      <c r="L16" s="1238">
        <v>2.93</v>
      </c>
      <c r="M16" s="1238">
        <v>11.86</v>
      </c>
      <c r="N16" s="1238">
        <v>0</v>
      </c>
      <c r="O16" s="1238">
        <v>6.36</v>
      </c>
      <c r="P16" s="1239"/>
      <c r="Q16" s="1240"/>
      <c r="R16" s="1241">
        <v>100</v>
      </c>
      <c r="S16" s="1201"/>
    </row>
    <row r="17" spans="1:19" ht="14.25">
      <c r="C17" s="1211" t="s">
        <v>405</v>
      </c>
      <c r="D17" s="1242"/>
      <c r="E17" s="1243"/>
      <c r="F17" s="1243"/>
      <c r="G17" s="1243"/>
      <c r="H17" s="1243"/>
      <c r="I17" s="1243"/>
      <c r="J17" s="1243"/>
      <c r="K17" s="1243"/>
      <c r="L17" s="1243"/>
      <c r="M17" s="1243"/>
      <c r="N17" s="1243"/>
      <c r="O17" s="1243"/>
      <c r="P17" s="1243"/>
      <c r="Q17" s="1243"/>
      <c r="R17" s="1244"/>
      <c r="S17" s="1201"/>
    </row>
    <row r="18" spans="1:19">
      <c r="C18" s="1215" t="s">
        <v>399</v>
      </c>
      <c r="D18" s="1216">
        <v>347.78</v>
      </c>
      <c r="E18" s="1217">
        <v>164.60220000000001</v>
      </c>
      <c r="F18" s="1217">
        <v>229</v>
      </c>
      <c r="G18" s="1217">
        <v>158.6</v>
      </c>
      <c r="H18" s="1217">
        <v>236.09</v>
      </c>
      <c r="I18" s="1217">
        <v>209</v>
      </c>
      <c r="J18" s="1217">
        <v>256.55</v>
      </c>
      <c r="K18" s="1217">
        <v>232</v>
      </c>
      <c r="L18" s="1217">
        <v>318.73</v>
      </c>
      <c r="M18" s="1217">
        <v>248.79839999999999</v>
      </c>
      <c r="N18" s="1217" t="e">
        <v>#N/A</v>
      </c>
      <c r="O18" s="1217">
        <v>308.50459999999998</v>
      </c>
      <c r="P18" s="1218"/>
      <c r="Q18" s="1218"/>
      <c r="R18" s="1219">
        <v>231.7903</v>
      </c>
      <c r="S18" s="1201"/>
    </row>
    <row r="19" spans="1:19">
      <c r="A19" s="1077"/>
      <c r="B19" s="1077"/>
      <c r="C19" s="1220" t="s">
        <v>400</v>
      </c>
      <c r="D19" s="1221">
        <v>344.44</v>
      </c>
      <c r="E19" s="1222">
        <v>164.60220000000001</v>
      </c>
      <c r="F19" s="1222">
        <v>225.9</v>
      </c>
      <c r="G19" s="1222">
        <v>161.4</v>
      </c>
      <c r="H19" s="1222">
        <v>236.09</v>
      </c>
      <c r="I19" s="1222">
        <v>211</v>
      </c>
      <c r="J19" s="1222">
        <v>251.93</v>
      </c>
      <c r="K19" s="1222">
        <v>129</v>
      </c>
      <c r="L19" s="1222">
        <v>344.31</v>
      </c>
      <c r="M19" s="1222">
        <v>232.9503</v>
      </c>
      <c r="N19" s="1222" t="e">
        <v>#N/A</v>
      </c>
      <c r="O19" s="1222">
        <v>298.15879999999999</v>
      </c>
      <c r="P19" s="1223"/>
      <c r="Q19" s="1223"/>
      <c r="R19" s="1224">
        <v>224.5067</v>
      </c>
      <c r="S19" s="1201"/>
    </row>
    <row r="20" spans="1:19">
      <c r="A20" s="1077"/>
      <c r="B20" s="1077"/>
      <c r="C20" s="1225" t="s">
        <v>401</v>
      </c>
      <c r="D20" s="1226">
        <v>-3.339999999999975</v>
      </c>
      <c r="E20" s="1228">
        <v>0</v>
      </c>
      <c r="F20" s="1227">
        <v>3.0999999999999943</v>
      </c>
      <c r="G20" s="1227">
        <v>-2.8000000000000114</v>
      </c>
      <c r="H20" s="1227">
        <v>0</v>
      </c>
      <c r="I20" s="1227">
        <v>-2</v>
      </c>
      <c r="J20" s="1227">
        <v>4.6200000000000045</v>
      </c>
      <c r="K20" s="1227">
        <v>103</v>
      </c>
      <c r="L20" s="1227">
        <v>-25.579999999999984</v>
      </c>
      <c r="M20" s="1227">
        <v>15.848099999999988</v>
      </c>
      <c r="N20" s="1228">
        <v>0</v>
      </c>
      <c r="O20" s="1227">
        <v>10.345799999999997</v>
      </c>
      <c r="P20" s="1229"/>
      <c r="Q20" s="1230"/>
      <c r="R20" s="1231">
        <v>7.283600000000007</v>
      </c>
      <c r="S20" s="1201"/>
    </row>
    <row r="21" spans="1:19">
      <c r="A21" s="1078"/>
      <c r="B21" s="1078"/>
      <c r="C21" s="1225" t="s">
        <v>402</v>
      </c>
      <c r="D21" s="1232">
        <v>150.04079118064905</v>
      </c>
      <c r="E21" s="1245">
        <v>71.013411691515998</v>
      </c>
      <c r="F21" s="1233">
        <v>98.796196389581453</v>
      </c>
      <c r="G21" s="1233">
        <v>68.423915927456832</v>
      </c>
      <c r="H21" s="1233">
        <v>101.85499565771303</v>
      </c>
      <c r="I21" s="1233">
        <v>90.167707621932408</v>
      </c>
      <c r="J21" s="1233">
        <v>110.681939667018</v>
      </c>
      <c r="K21" s="1233">
        <v>100.09046970472879</v>
      </c>
      <c r="L21" s="1233">
        <v>137.50791124563884</v>
      </c>
      <c r="M21" s="1233">
        <v>107.33770999045258</v>
      </c>
      <c r="N21" s="1233"/>
      <c r="O21" s="1233">
        <v>133.09642379340292</v>
      </c>
      <c r="P21" s="1234"/>
      <c r="Q21" s="1234"/>
      <c r="R21" s="1235"/>
      <c r="S21" s="1201"/>
    </row>
    <row r="22" spans="1:19" ht="13.5" thickBot="1">
      <c r="C22" s="1246" t="s">
        <v>403</v>
      </c>
      <c r="D22" s="1247">
        <v>3.42</v>
      </c>
      <c r="E22" s="1248">
        <v>2.4</v>
      </c>
      <c r="F22" s="1248">
        <v>16.899999999999999</v>
      </c>
      <c r="G22" s="1248">
        <v>8.84</v>
      </c>
      <c r="H22" s="1248">
        <v>10.81</v>
      </c>
      <c r="I22" s="1248">
        <v>27.42</v>
      </c>
      <c r="J22" s="1248">
        <v>8.34</v>
      </c>
      <c r="K22" s="1248">
        <v>5.99</v>
      </c>
      <c r="L22" s="1248">
        <v>2.66</v>
      </c>
      <c r="M22" s="1248">
        <v>8.89</v>
      </c>
      <c r="N22" s="1248">
        <v>0</v>
      </c>
      <c r="O22" s="1248">
        <v>4.33</v>
      </c>
      <c r="P22" s="1249"/>
      <c r="Q22" s="1250"/>
      <c r="R22" s="1251">
        <v>99.999999999999986</v>
      </c>
      <c r="S22" s="1201"/>
    </row>
    <row r="23" spans="1:19" ht="13.5" thickBot="1">
      <c r="A23" s="1076"/>
      <c r="B23" s="1076"/>
      <c r="C23" s="1201"/>
      <c r="D23" s="1201"/>
      <c r="E23" s="1201"/>
      <c r="F23" s="1201"/>
      <c r="G23" s="1201"/>
      <c r="H23" s="1201"/>
      <c r="I23" s="1201"/>
      <c r="J23" s="1201"/>
      <c r="K23" s="1201"/>
      <c r="L23" s="1201"/>
      <c r="M23" s="1201"/>
      <c r="N23" s="1201"/>
      <c r="O23" s="1201"/>
      <c r="P23" s="1201"/>
      <c r="Q23" s="1201"/>
      <c r="R23" s="1201"/>
      <c r="S23" s="1201"/>
    </row>
    <row r="24" spans="1:19" ht="18.75" thickBot="1">
      <c r="A24" s="1076"/>
      <c r="B24" s="1076"/>
      <c r="C24" s="1252" t="s">
        <v>406</v>
      </c>
      <c r="D24" s="1204"/>
      <c r="E24" s="1204"/>
      <c r="F24" s="1204"/>
      <c r="G24" s="1204"/>
      <c r="H24" s="1204"/>
      <c r="I24" s="1204"/>
      <c r="J24" s="1204"/>
      <c r="K24" s="1204"/>
      <c r="L24" s="1204"/>
      <c r="M24" s="1204"/>
      <c r="N24" s="1204"/>
      <c r="O24" s="1204"/>
      <c r="P24" s="1204"/>
      <c r="Q24" s="1204"/>
      <c r="R24" s="1205"/>
      <c r="S24" s="1201"/>
    </row>
    <row r="25" spans="1:19" ht="13.5" thickBot="1">
      <c r="A25" s="1074" t="s">
        <v>407</v>
      </c>
      <c r="B25" s="1074" t="s">
        <v>408</v>
      </c>
      <c r="C25" s="1206"/>
      <c r="D25" s="1207" t="s">
        <v>337</v>
      </c>
      <c r="E25" s="1208" t="s">
        <v>340</v>
      </c>
      <c r="F25" s="1208" t="s">
        <v>341</v>
      </c>
      <c r="G25" s="1208" t="s">
        <v>344</v>
      </c>
      <c r="H25" s="1208" t="s">
        <v>346</v>
      </c>
      <c r="I25" s="1208" t="s">
        <v>347</v>
      </c>
      <c r="J25" s="1208" t="s">
        <v>349</v>
      </c>
      <c r="K25" s="1208" t="s">
        <v>356</v>
      </c>
      <c r="L25" s="1208" t="s">
        <v>357</v>
      </c>
      <c r="M25" s="1208" t="s">
        <v>358</v>
      </c>
      <c r="N25" s="1208" t="s">
        <v>359</v>
      </c>
      <c r="O25" s="1208" t="s">
        <v>360</v>
      </c>
      <c r="P25" s="1209" t="s">
        <v>361</v>
      </c>
      <c r="Q25" s="1209" t="s">
        <v>364</v>
      </c>
      <c r="R25" s="1210" t="s">
        <v>395</v>
      </c>
      <c r="S25" s="1201"/>
    </row>
    <row r="26" spans="1:19" ht="14.25">
      <c r="C26" s="1211" t="s">
        <v>409</v>
      </c>
      <c r="D26" s="1212"/>
      <c r="E26" s="1213"/>
      <c r="F26" s="1213"/>
      <c r="G26" s="1213"/>
      <c r="H26" s="1213"/>
      <c r="I26" s="1213"/>
      <c r="J26" s="1213"/>
      <c r="K26" s="1213"/>
      <c r="L26" s="1213"/>
      <c r="M26" s="1213"/>
      <c r="N26" s="1213"/>
      <c r="O26" s="1213"/>
      <c r="P26" s="1213"/>
      <c r="Q26" s="1213"/>
      <c r="R26" s="1214"/>
      <c r="S26" s="1201"/>
    </row>
    <row r="27" spans="1:19">
      <c r="C27" s="1215" t="s">
        <v>410</v>
      </c>
      <c r="D27" s="1216">
        <v>4.67</v>
      </c>
      <c r="E27" s="1217"/>
      <c r="F27" s="1217"/>
      <c r="G27" s="1217">
        <v>2.4</v>
      </c>
      <c r="H27" s="1217">
        <v>2.92</v>
      </c>
      <c r="I27" s="1217">
        <v>3.13</v>
      </c>
      <c r="J27" s="1217">
        <v>3.24</v>
      </c>
      <c r="K27" s="1217"/>
      <c r="L27" s="1217">
        <v>2.56</v>
      </c>
      <c r="M27" s="1217"/>
      <c r="N27" s="1217"/>
      <c r="O27" s="1217"/>
      <c r="P27" s="1218"/>
      <c r="Q27" s="1218">
        <v>2.5485000000000002</v>
      </c>
      <c r="R27" s="1219">
        <v>3.0108000000000001</v>
      </c>
      <c r="S27" s="1201"/>
    </row>
    <row r="28" spans="1:19">
      <c r="A28" s="1077"/>
      <c r="B28" s="1077"/>
      <c r="C28" s="1220" t="s">
        <v>400</v>
      </c>
      <c r="D28" s="1221">
        <v>4.67</v>
      </c>
      <c r="E28" s="1253"/>
      <c r="F28" s="1254"/>
      <c r="G28" s="1254">
        <v>2.38</v>
      </c>
      <c r="H28" s="1254">
        <v>2.92</v>
      </c>
      <c r="I28" s="1254">
        <v>3.11</v>
      </c>
      <c r="J28" s="1254">
        <v>3.17</v>
      </c>
      <c r="K28" s="1254"/>
      <c r="L28" s="1254">
        <v>2.48</v>
      </c>
      <c r="M28" s="1254"/>
      <c r="N28" s="1254"/>
      <c r="O28" s="1254"/>
      <c r="P28" s="1255"/>
      <c r="Q28" s="1255">
        <v>2.3130000000000002</v>
      </c>
      <c r="R28" s="1224">
        <v>2.9727999999999999</v>
      </c>
      <c r="S28" s="1201"/>
    </row>
    <row r="29" spans="1:19">
      <c r="A29" s="1077"/>
      <c r="B29" s="1077"/>
      <c r="C29" s="1225" t="s">
        <v>401</v>
      </c>
      <c r="D29" s="1226">
        <v>0</v>
      </c>
      <c r="E29" s="1228"/>
      <c r="F29" s="1227"/>
      <c r="G29" s="1227">
        <v>2.0000000000000018E-2</v>
      </c>
      <c r="H29" s="1227">
        <v>0</v>
      </c>
      <c r="I29" s="1227">
        <v>2.0000000000000018E-2</v>
      </c>
      <c r="J29" s="1227">
        <v>7.0000000000000284E-2</v>
      </c>
      <c r="K29" s="1227"/>
      <c r="L29" s="1227">
        <v>8.0000000000000071E-2</v>
      </c>
      <c r="M29" s="1227"/>
      <c r="N29" s="1228"/>
      <c r="O29" s="1228"/>
      <c r="P29" s="1230"/>
      <c r="Q29" s="1229">
        <v>0.23550000000000004</v>
      </c>
      <c r="R29" s="1231">
        <v>3.8000000000000256E-2</v>
      </c>
      <c r="S29" s="1201"/>
    </row>
    <row r="30" spans="1:19">
      <c r="A30" s="1078"/>
      <c r="B30" s="1078"/>
      <c r="C30" s="1225" t="s">
        <v>402</v>
      </c>
      <c r="D30" s="1232">
        <v>155.10827686993488</v>
      </c>
      <c r="E30" s="1245"/>
      <c r="F30" s="1233"/>
      <c r="G30" s="1233">
        <v>79.71303308090873</v>
      </c>
      <c r="H30" s="1233">
        <v>96.984190248438949</v>
      </c>
      <c r="I30" s="1233">
        <v>103.95908064301847</v>
      </c>
      <c r="J30" s="1233">
        <v>107.61259465922679</v>
      </c>
      <c r="K30" s="1233"/>
      <c r="L30" s="1233">
        <v>85.027235286302641</v>
      </c>
      <c r="M30" s="1233"/>
      <c r="N30" s="1233"/>
      <c r="O30" s="1233"/>
      <c r="P30" s="1234"/>
      <c r="Q30" s="1234">
        <v>84.645277002789953</v>
      </c>
      <c r="R30" s="1256"/>
      <c r="S30" s="1201"/>
    </row>
    <row r="31" spans="1:19">
      <c r="A31" s="1074" t="s">
        <v>407</v>
      </c>
      <c r="B31" s="1074" t="s">
        <v>411</v>
      </c>
      <c r="C31" s="1236" t="s">
        <v>403</v>
      </c>
      <c r="D31" s="1237">
        <v>5.73</v>
      </c>
      <c r="E31" s="1238"/>
      <c r="F31" s="1238"/>
      <c r="G31" s="1238">
        <v>21.5</v>
      </c>
      <c r="H31" s="1238">
        <v>7.01</v>
      </c>
      <c r="I31" s="1238">
        <v>48.01</v>
      </c>
      <c r="J31" s="1238">
        <v>8.3000000000000007</v>
      </c>
      <c r="K31" s="1238"/>
      <c r="L31" s="1238">
        <v>4.75</v>
      </c>
      <c r="M31" s="1238"/>
      <c r="N31" s="1238"/>
      <c r="O31" s="1238"/>
      <c r="P31" s="1239"/>
      <c r="Q31" s="1240">
        <v>4.7</v>
      </c>
      <c r="R31" s="1241">
        <v>100</v>
      </c>
      <c r="S31" s="1201"/>
    </row>
    <row r="32" spans="1:19" ht="14.25">
      <c r="C32" s="1211" t="s">
        <v>412</v>
      </c>
      <c r="D32" s="1242"/>
      <c r="E32" s="1243"/>
      <c r="F32" s="1243"/>
      <c r="G32" s="1243"/>
      <c r="H32" s="1243"/>
      <c r="I32" s="1243"/>
      <c r="J32" s="1243"/>
      <c r="K32" s="1243"/>
      <c r="L32" s="1243"/>
      <c r="M32" s="1243"/>
      <c r="N32" s="1243"/>
      <c r="O32" s="1243"/>
      <c r="P32" s="1243"/>
      <c r="Q32" s="1243"/>
      <c r="R32" s="1244"/>
      <c r="S32" s="1201"/>
    </row>
    <row r="33" spans="1:19">
      <c r="C33" s="1215" t="s">
        <v>410</v>
      </c>
      <c r="D33" s="1216">
        <v>4.4400000000000004</v>
      </c>
      <c r="E33" s="1217"/>
      <c r="F33" s="1217">
        <v>6.68</v>
      </c>
      <c r="G33" s="1217">
        <v>2.21</v>
      </c>
      <c r="H33" s="1217" t="e">
        <v>#N/A</v>
      </c>
      <c r="I33" s="1217">
        <v>2.58</v>
      </c>
      <c r="J33" s="1217">
        <v>3.3</v>
      </c>
      <c r="K33" s="1217"/>
      <c r="L33" s="1217">
        <v>2.54</v>
      </c>
      <c r="M33" s="1217"/>
      <c r="N33" s="1217"/>
      <c r="O33" s="1217"/>
      <c r="P33" s="1218"/>
      <c r="Q33" s="1218">
        <v>2.5533999999999999</v>
      </c>
      <c r="R33" s="1219">
        <v>4.0267999999999997</v>
      </c>
      <c r="S33" s="1201"/>
    </row>
    <row r="34" spans="1:19">
      <c r="A34" s="1077"/>
      <c r="B34" s="1077"/>
      <c r="C34" s="1220" t="s">
        <v>400</v>
      </c>
      <c r="D34" s="1221">
        <v>4.4400000000000004</v>
      </c>
      <c r="E34" s="1222"/>
      <c r="F34" s="1222">
        <v>6.87</v>
      </c>
      <c r="G34" s="1222">
        <v>2.2200000000000002</v>
      </c>
      <c r="H34" s="1222" t="e">
        <v>#N/A</v>
      </c>
      <c r="I34" s="1222">
        <v>2.58</v>
      </c>
      <c r="J34" s="1222">
        <v>3.29</v>
      </c>
      <c r="K34" s="1222"/>
      <c r="L34" s="1222">
        <v>2.1</v>
      </c>
      <c r="M34" s="1222"/>
      <c r="N34" s="1222"/>
      <c r="O34" s="1222"/>
      <c r="P34" s="1223"/>
      <c r="Q34" s="1223">
        <v>2.6675</v>
      </c>
      <c r="R34" s="1224">
        <v>4.0731999999999999</v>
      </c>
      <c r="S34" s="1201"/>
    </row>
    <row r="35" spans="1:19">
      <c r="A35" s="1077"/>
      <c r="B35" s="1077"/>
      <c r="C35" s="1225" t="s">
        <v>401</v>
      </c>
      <c r="D35" s="1226">
        <v>0</v>
      </c>
      <c r="E35" s="1228"/>
      <c r="F35" s="1227">
        <v>-0.19000000000000039</v>
      </c>
      <c r="G35" s="1227">
        <v>-1.0000000000000231E-2</v>
      </c>
      <c r="H35" s="1227" t="e">
        <v>#N/A</v>
      </c>
      <c r="I35" s="1227">
        <v>0</v>
      </c>
      <c r="J35" s="1227">
        <v>9.9999999999997868E-3</v>
      </c>
      <c r="K35" s="1227"/>
      <c r="L35" s="1227">
        <v>0.43999999999999995</v>
      </c>
      <c r="M35" s="1228"/>
      <c r="N35" s="1228"/>
      <c r="O35" s="1228"/>
      <c r="P35" s="1230"/>
      <c r="Q35" s="1229">
        <v>-0.11410000000000009</v>
      </c>
      <c r="R35" s="1231">
        <v>-4.6400000000000219E-2</v>
      </c>
      <c r="S35" s="1201"/>
    </row>
    <row r="36" spans="1:19">
      <c r="A36" s="1078"/>
      <c r="B36" s="1078"/>
      <c r="C36" s="1225" t="s">
        <v>402</v>
      </c>
      <c r="D36" s="1232">
        <v>110.2612496274958</v>
      </c>
      <c r="E36" s="1245"/>
      <c r="F36" s="1233">
        <v>165.88854673686302</v>
      </c>
      <c r="G36" s="1233">
        <v>54.882288665938219</v>
      </c>
      <c r="H36" s="1233" t="e">
        <v>#N/A</v>
      </c>
      <c r="I36" s="1233">
        <v>64.070726134896205</v>
      </c>
      <c r="J36" s="1233">
        <v>81.950928777192814</v>
      </c>
      <c r="K36" s="1233"/>
      <c r="L36" s="1233">
        <v>63.077381543657495</v>
      </c>
      <c r="M36" s="1233"/>
      <c r="N36" s="1233"/>
      <c r="O36" s="1233"/>
      <c r="P36" s="1234"/>
      <c r="Q36" s="1234">
        <v>63.410151981722464</v>
      </c>
      <c r="R36" s="1235"/>
      <c r="S36" s="1201"/>
    </row>
    <row r="37" spans="1:19">
      <c r="A37" s="1074" t="s">
        <v>407</v>
      </c>
      <c r="B37" s="1074" t="s">
        <v>413</v>
      </c>
      <c r="C37" s="1236" t="s">
        <v>403</v>
      </c>
      <c r="D37" s="1237">
        <v>3.02</v>
      </c>
      <c r="E37" s="1238"/>
      <c r="F37" s="1238">
        <v>25.68</v>
      </c>
      <c r="G37" s="1238">
        <v>23.09</v>
      </c>
      <c r="H37" s="1238">
        <v>0</v>
      </c>
      <c r="I37" s="1238">
        <v>22.88</v>
      </c>
      <c r="J37" s="1238">
        <v>17.03</v>
      </c>
      <c r="K37" s="1238"/>
      <c r="L37" s="1238">
        <v>4.78</v>
      </c>
      <c r="M37" s="1238"/>
      <c r="N37" s="1238"/>
      <c r="O37" s="1238"/>
      <c r="P37" s="1239"/>
      <c r="Q37" s="1240">
        <v>3.52</v>
      </c>
      <c r="R37" s="1241">
        <v>100</v>
      </c>
      <c r="S37" s="1201"/>
    </row>
    <row r="38" spans="1:19" ht="14.25">
      <c r="C38" s="1211" t="s">
        <v>414</v>
      </c>
      <c r="D38" s="1242"/>
      <c r="E38" s="1243"/>
      <c r="F38" s="1243"/>
      <c r="G38" s="1243"/>
      <c r="H38" s="1243"/>
      <c r="I38" s="1243"/>
      <c r="J38" s="1243"/>
      <c r="K38" s="1243"/>
      <c r="L38" s="1243"/>
      <c r="M38" s="1243"/>
      <c r="N38" s="1243"/>
      <c r="O38" s="1243"/>
      <c r="P38" s="1243"/>
      <c r="Q38" s="1243"/>
      <c r="R38" s="1244"/>
      <c r="S38" s="1201"/>
    </row>
    <row r="39" spans="1:19">
      <c r="C39" s="1215" t="s">
        <v>410</v>
      </c>
      <c r="D39" s="1216">
        <v>3.27</v>
      </c>
      <c r="E39" s="1217"/>
      <c r="F39" s="1217">
        <v>3.51</v>
      </c>
      <c r="G39" s="1217">
        <v>2.27</v>
      </c>
      <c r="H39" s="1217" t="e">
        <v>#N/A</v>
      </c>
      <c r="I39" s="1217">
        <v>2.92</v>
      </c>
      <c r="J39" s="1217">
        <v>3.02</v>
      </c>
      <c r="K39" s="1217"/>
      <c r="L39" s="1217">
        <v>2.3199999999999998</v>
      </c>
      <c r="M39" s="1217"/>
      <c r="N39" s="1217"/>
      <c r="O39" s="1217"/>
      <c r="P39" s="1218"/>
      <c r="Q39" s="1218">
        <v>2.3039999999999998</v>
      </c>
      <c r="R39" s="1219">
        <v>2.9689999999999999</v>
      </c>
      <c r="S39" s="1201"/>
    </row>
    <row r="40" spans="1:19">
      <c r="A40" s="1077"/>
      <c r="B40" s="1077"/>
      <c r="C40" s="1220" t="s">
        <v>400</v>
      </c>
      <c r="D40" s="1221">
        <v>3.27</v>
      </c>
      <c r="E40" s="1222"/>
      <c r="F40" s="1222">
        <v>3.55</v>
      </c>
      <c r="G40" s="1222">
        <v>2.27</v>
      </c>
      <c r="H40" s="1222" t="e">
        <v>#N/A</v>
      </c>
      <c r="I40" s="1222">
        <v>2.92</v>
      </c>
      <c r="J40" s="1222">
        <v>2.97</v>
      </c>
      <c r="K40" s="1222"/>
      <c r="L40" s="1222">
        <v>2.21</v>
      </c>
      <c r="M40" s="1222"/>
      <c r="N40" s="1222"/>
      <c r="O40" s="1222"/>
      <c r="P40" s="1223"/>
      <c r="Q40" s="1223">
        <v>2.2608000000000001</v>
      </c>
      <c r="R40" s="1224">
        <v>2.9699</v>
      </c>
      <c r="S40" s="1201"/>
    </row>
    <row r="41" spans="1:19">
      <c r="A41" s="1077"/>
      <c r="B41" s="1077"/>
      <c r="C41" s="1225" t="s">
        <v>401</v>
      </c>
      <c r="D41" s="1226">
        <v>0</v>
      </c>
      <c r="E41" s="1228"/>
      <c r="F41" s="1227">
        <v>-4.0000000000000036E-2</v>
      </c>
      <c r="G41" s="1227">
        <v>0</v>
      </c>
      <c r="H41" s="1227" t="e">
        <v>#N/A</v>
      </c>
      <c r="I41" s="1227">
        <v>0</v>
      </c>
      <c r="J41" s="1227">
        <v>4.9999999999999822E-2</v>
      </c>
      <c r="K41" s="1227"/>
      <c r="L41" s="1227">
        <v>0.10999999999999988</v>
      </c>
      <c r="M41" s="1228"/>
      <c r="N41" s="1228"/>
      <c r="O41" s="1228"/>
      <c r="P41" s="1230"/>
      <c r="Q41" s="1229">
        <v>4.3199999999999683E-2</v>
      </c>
      <c r="R41" s="1231">
        <v>-9.0000000000012292E-4</v>
      </c>
      <c r="S41" s="1201"/>
    </row>
    <row r="42" spans="1:19">
      <c r="A42" s="1078"/>
      <c r="B42" s="1078"/>
      <c r="C42" s="1225" t="s">
        <v>402</v>
      </c>
      <c r="D42" s="1232">
        <v>110.1380936342203</v>
      </c>
      <c r="E42" s="1245"/>
      <c r="F42" s="1233">
        <v>118.22162344223644</v>
      </c>
      <c r="G42" s="1233">
        <v>76.456719434152916</v>
      </c>
      <c r="H42" s="1233" t="e">
        <v>#N/A</v>
      </c>
      <c r="I42" s="1233">
        <v>98.349612664196712</v>
      </c>
      <c r="J42" s="1233">
        <v>101.71775008420344</v>
      </c>
      <c r="K42" s="1233"/>
      <c r="L42" s="1233">
        <v>78.140788144156275</v>
      </c>
      <c r="M42" s="1233"/>
      <c r="N42" s="1233"/>
      <c r="O42" s="1233"/>
      <c r="P42" s="1234"/>
      <c r="Q42" s="1234">
        <v>77.601886156955203</v>
      </c>
      <c r="R42" s="1235"/>
      <c r="S42" s="1201"/>
    </row>
    <row r="43" spans="1:19" ht="13.5" thickBot="1">
      <c r="C43" s="1246" t="s">
        <v>403</v>
      </c>
      <c r="D43" s="1247">
        <v>5.22</v>
      </c>
      <c r="E43" s="1248"/>
      <c r="F43" s="1248">
        <v>25.95</v>
      </c>
      <c r="G43" s="1248">
        <v>13.76</v>
      </c>
      <c r="H43" s="1248">
        <v>0</v>
      </c>
      <c r="I43" s="1248">
        <v>33.36</v>
      </c>
      <c r="J43" s="1248">
        <v>14.98</v>
      </c>
      <c r="K43" s="1248"/>
      <c r="L43" s="1248">
        <v>3.72</v>
      </c>
      <c r="M43" s="1248"/>
      <c r="N43" s="1248"/>
      <c r="O43" s="1248"/>
      <c r="P43" s="1249"/>
      <c r="Q43" s="1250">
        <v>3</v>
      </c>
      <c r="R43" s="1251">
        <v>99.99</v>
      </c>
      <c r="S43" s="1201"/>
    </row>
    <row r="44" spans="1:19" ht="13.5" thickBot="1">
      <c r="A44" s="1076" t="s">
        <v>415</v>
      </c>
      <c r="B44" s="1076" t="s">
        <v>416</v>
      </c>
      <c r="C44" s="1201"/>
      <c r="D44" s="1201"/>
      <c r="E44" s="1201"/>
      <c r="F44" s="1201"/>
      <c r="G44" s="1201"/>
      <c r="H44" s="1201"/>
      <c r="I44" s="1201"/>
      <c r="J44" s="1201"/>
      <c r="K44" s="1201"/>
      <c r="L44" s="1201"/>
      <c r="M44" s="1201"/>
      <c r="N44" s="1201"/>
      <c r="O44" s="1201"/>
      <c r="P44" s="1201"/>
      <c r="Q44" s="1201"/>
      <c r="R44" s="1201"/>
      <c r="S44" s="1201"/>
    </row>
    <row r="45" spans="1:19" ht="18.75" thickBot="1">
      <c r="A45" s="1076"/>
      <c r="B45" s="1076"/>
      <c r="C45" s="1203" t="s">
        <v>417</v>
      </c>
      <c r="D45" s="1204"/>
      <c r="E45" s="1204"/>
      <c r="F45" s="1204"/>
      <c r="G45" s="1204"/>
      <c r="H45" s="1204"/>
      <c r="I45" s="1204"/>
      <c r="J45" s="1204"/>
      <c r="K45" s="1204"/>
      <c r="L45" s="1204"/>
      <c r="M45" s="1204"/>
      <c r="N45" s="1204"/>
      <c r="O45" s="1204"/>
      <c r="P45" s="1204"/>
      <c r="Q45" s="1204"/>
      <c r="R45" s="1205"/>
      <c r="S45" s="1201"/>
    </row>
    <row r="46" spans="1:19" ht="13.5" thickBot="1">
      <c r="C46" s="1206"/>
      <c r="D46" s="1207" t="s">
        <v>337</v>
      </c>
      <c r="E46" s="1208" t="s">
        <v>340</v>
      </c>
      <c r="F46" s="1208" t="s">
        <v>341</v>
      </c>
      <c r="G46" s="1208" t="s">
        <v>344</v>
      </c>
      <c r="H46" s="1208" t="s">
        <v>346</v>
      </c>
      <c r="I46" s="1208" t="s">
        <v>347</v>
      </c>
      <c r="J46" s="1208" t="s">
        <v>349</v>
      </c>
      <c r="K46" s="1208" t="s">
        <v>356</v>
      </c>
      <c r="L46" s="1208" t="s">
        <v>357</v>
      </c>
      <c r="M46" s="1208" t="s">
        <v>358</v>
      </c>
      <c r="N46" s="1208" t="s">
        <v>359</v>
      </c>
      <c r="O46" s="1208" t="s">
        <v>360</v>
      </c>
      <c r="P46" s="1209" t="s">
        <v>361</v>
      </c>
      <c r="Q46" s="1209" t="s">
        <v>364</v>
      </c>
      <c r="R46" s="1210" t="s">
        <v>395</v>
      </c>
      <c r="S46" s="1201"/>
    </row>
    <row r="47" spans="1:19">
      <c r="C47" s="1257" t="s">
        <v>418</v>
      </c>
      <c r="D47" s="1258">
        <v>686.75</v>
      </c>
      <c r="E47" s="1259"/>
      <c r="F47" s="1260">
        <v>569</v>
      </c>
      <c r="G47" s="1260"/>
      <c r="H47" s="1260"/>
      <c r="I47" s="1260">
        <v>656</v>
      </c>
      <c r="J47" s="1260">
        <v>586.37</v>
      </c>
      <c r="K47" s="1259">
        <v>553.95000000000005</v>
      </c>
      <c r="L47" s="1259"/>
      <c r="M47" s="1259"/>
      <c r="N47" s="1259">
        <v>493.94</v>
      </c>
      <c r="O47" s="1259"/>
      <c r="P47" s="1259">
        <v>433.39</v>
      </c>
      <c r="Q47" s="1259"/>
      <c r="R47" s="1261">
        <v>600.39120000000003</v>
      </c>
      <c r="S47" s="1201"/>
    </row>
    <row r="48" spans="1:19">
      <c r="A48" s="1077"/>
      <c r="B48" s="1077"/>
      <c r="C48" s="1262" t="s">
        <v>400</v>
      </c>
      <c r="D48" s="1263">
        <v>686.75</v>
      </c>
      <c r="E48" s="1264"/>
      <c r="F48" s="1264">
        <v>568</v>
      </c>
      <c r="G48" s="1264"/>
      <c r="H48" s="1264"/>
      <c r="I48" s="1264">
        <v>647</v>
      </c>
      <c r="J48" s="1264">
        <v>562.5</v>
      </c>
      <c r="K48" s="1264">
        <v>549.63</v>
      </c>
      <c r="L48" s="1264"/>
      <c r="M48" s="1264"/>
      <c r="N48" s="1264">
        <v>401.78</v>
      </c>
      <c r="O48" s="1264"/>
      <c r="P48" s="1264">
        <v>432.28</v>
      </c>
      <c r="Q48" s="1265"/>
      <c r="R48" s="1266">
        <v>591.10820000000001</v>
      </c>
      <c r="S48" s="1201"/>
    </row>
    <row r="49" spans="1:19">
      <c r="A49" s="1077"/>
      <c r="B49" s="1077"/>
      <c r="C49" s="1225" t="s">
        <v>401</v>
      </c>
      <c r="D49" s="1226">
        <v>0</v>
      </c>
      <c r="E49" s="1228"/>
      <c r="F49" s="1227">
        <v>1</v>
      </c>
      <c r="G49" s="1227"/>
      <c r="H49" s="1227"/>
      <c r="I49" s="1227">
        <v>9</v>
      </c>
      <c r="J49" s="1227">
        <v>23.870000000000005</v>
      </c>
      <c r="K49" s="1227">
        <v>4.32000000000005</v>
      </c>
      <c r="L49" s="1227"/>
      <c r="M49" s="1227"/>
      <c r="N49" s="1227">
        <v>92.160000000000025</v>
      </c>
      <c r="O49" s="1227"/>
      <c r="P49" s="1227">
        <v>1.1100000000000136</v>
      </c>
      <c r="Q49" s="1230"/>
      <c r="R49" s="1231">
        <v>9.2830000000000155</v>
      </c>
      <c r="S49" s="1201"/>
    </row>
    <row r="50" spans="1:19">
      <c r="A50" s="1078"/>
      <c r="B50" s="1078"/>
      <c r="C50" s="1225" t="s">
        <v>402</v>
      </c>
      <c r="D50" s="1232">
        <v>114.38375512499184</v>
      </c>
      <c r="E50" s="1233"/>
      <c r="F50" s="1233">
        <v>94.771542287761719</v>
      </c>
      <c r="G50" s="1233"/>
      <c r="H50" s="1233"/>
      <c r="I50" s="1233">
        <v>109.26209444775338</v>
      </c>
      <c r="J50" s="1233">
        <v>97.664655977635903</v>
      </c>
      <c r="K50" s="1233">
        <v>92.264843322153951</v>
      </c>
      <c r="L50" s="1233"/>
      <c r="M50" s="1233"/>
      <c r="N50" s="1233">
        <v>82.26969349317578</v>
      </c>
      <c r="O50" s="1233"/>
      <c r="P50" s="1233">
        <v>72.184602305963182</v>
      </c>
      <c r="Q50" s="1234"/>
      <c r="R50" s="1256"/>
      <c r="S50" s="1201"/>
    </row>
    <row r="51" spans="1:19" ht="13.5" thickBot="1">
      <c r="C51" s="1246" t="s">
        <v>403</v>
      </c>
      <c r="D51" s="1247">
        <v>7.44</v>
      </c>
      <c r="E51" s="1248"/>
      <c r="F51" s="1248">
        <v>8.1</v>
      </c>
      <c r="G51" s="1248"/>
      <c r="H51" s="1248"/>
      <c r="I51" s="1248">
        <v>30.78</v>
      </c>
      <c r="J51" s="1248">
        <v>15.61</v>
      </c>
      <c r="K51" s="1248">
        <v>36.520000000000003</v>
      </c>
      <c r="L51" s="1248"/>
      <c r="M51" s="1248"/>
      <c r="N51" s="1248">
        <v>1.22</v>
      </c>
      <c r="O51" s="1248"/>
      <c r="P51" s="1249">
        <v>0.33</v>
      </c>
      <c r="Q51" s="1250"/>
      <c r="R51" s="1251">
        <v>100</v>
      </c>
      <c r="S51" s="1201"/>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L14" sqref="L14"/>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33" t="s">
        <v>508</v>
      </c>
      <c r="B5" s="1533"/>
      <c r="C5" s="1533"/>
      <c r="D5" s="1533"/>
      <c r="E5" s="1533"/>
      <c r="F5" s="1533"/>
      <c r="H5" s="588" t="s">
        <v>278</v>
      </c>
    </row>
    <row r="6" spans="1:20" ht="15.75" customHeight="1" thickBot="1">
      <c r="A6" s="1534" t="s">
        <v>124</v>
      </c>
      <c r="B6" s="1540" t="s">
        <v>509</v>
      </c>
      <c r="C6" s="1541"/>
      <c r="D6" s="1542"/>
      <c r="E6" s="1543" t="s">
        <v>510</v>
      </c>
      <c r="F6" s="1536" t="s">
        <v>499</v>
      </c>
    </row>
    <row r="7" spans="1:20" ht="21" customHeight="1" thickBot="1">
      <c r="A7" s="1535"/>
      <c r="B7" s="1193" t="s">
        <v>263</v>
      </c>
      <c r="C7" s="1193" t="s">
        <v>267</v>
      </c>
      <c r="D7" s="1193" t="s">
        <v>268</v>
      </c>
      <c r="E7" s="1550"/>
      <c r="F7" s="1537"/>
    </row>
    <row r="8" spans="1:20" ht="17.25" customHeight="1" thickBot="1">
      <c r="A8" s="781" t="s">
        <v>125</v>
      </c>
      <c r="B8" s="1296">
        <v>1238.4929999999999</v>
      </c>
      <c r="C8" s="1662">
        <v>305.62599999999998</v>
      </c>
      <c r="D8" s="808">
        <f t="shared" ref="D8:D13" si="0">(C8/B8)*100</f>
        <v>24.677248882311002</v>
      </c>
      <c r="E8" s="1194">
        <v>1826.6759999999999</v>
      </c>
      <c r="F8" s="808">
        <f t="shared" ref="F8:F13" si="1">((B8-E8)/E8)*100</f>
        <v>-32.199634746391808</v>
      </c>
      <c r="H8" s="616" t="s">
        <v>126</v>
      </c>
    </row>
    <row r="9" spans="1:20" ht="18" customHeight="1" thickBot="1">
      <c r="A9" s="781" t="s">
        <v>127</v>
      </c>
      <c r="B9" s="1297">
        <v>4882</v>
      </c>
      <c r="C9" s="1662">
        <v>842</v>
      </c>
      <c r="D9" s="808">
        <f t="shared" si="0"/>
        <v>17.247029905776319</v>
      </c>
      <c r="E9" s="672">
        <v>5239</v>
      </c>
      <c r="F9" s="808">
        <f t="shared" si="1"/>
        <v>-6.8142775338805111</v>
      </c>
      <c r="H9" s="587">
        <f>B9-E9</f>
        <v>-357</v>
      </c>
      <c r="O9" s="80"/>
      <c r="P9" s="80"/>
      <c r="Q9" s="80"/>
      <c r="R9" s="80"/>
      <c r="S9" s="80"/>
      <c r="T9" s="80"/>
    </row>
    <row r="10" spans="1:20" ht="15" customHeight="1" thickBot="1">
      <c r="A10" s="782" t="s">
        <v>258</v>
      </c>
      <c r="B10" s="1297">
        <v>1137</v>
      </c>
      <c r="C10" s="1663">
        <v>0</v>
      </c>
      <c r="D10" s="809">
        <f t="shared" si="0"/>
        <v>0</v>
      </c>
      <c r="E10" s="674">
        <v>1059</v>
      </c>
      <c r="F10" s="809">
        <f t="shared" si="1"/>
        <v>7.3654390934844187</v>
      </c>
      <c r="O10" s="80"/>
      <c r="P10" s="80"/>
      <c r="Q10" s="80"/>
      <c r="R10" s="80"/>
      <c r="S10" s="80"/>
      <c r="T10" s="80"/>
    </row>
    <row r="11" spans="1:20" ht="17.25" customHeight="1" thickBot="1">
      <c r="A11" s="781" t="s">
        <v>128</v>
      </c>
      <c r="B11" s="1297">
        <v>37513.283000000003</v>
      </c>
      <c r="C11" s="1664">
        <v>3722.1689999999999</v>
      </c>
      <c r="D11" s="808">
        <f t="shared" si="0"/>
        <v>9.9222693998816354</v>
      </c>
      <c r="E11" s="675">
        <v>38407.010999999999</v>
      </c>
      <c r="F11" s="808">
        <f t="shared" si="1"/>
        <v>-2.3269918088653019</v>
      </c>
      <c r="J11" s="777"/>
      <c r="K11" s="80"/>
      <c r="L11" s="80"/>
      <c r="M11" s="80"/>
      <c r="N11" s="80"/>
      <c r="O11" s="80"/>
      <c r="P11" s="80"/>
      <c r="Q11" s="80"/>
      <c r="R11" s="80"/>
      <c r="S11" s="80"/>
      <c r="T11" s="80"/>
    </row>
    <row r="12" spans="1:20" ht="15" customHeight="1" thickBot="1">
      <c r="A12" s="780" t="s">
        <v>129</v>
      </c>
      <c r="B12" s="1297">
        <v>16483.381000000001</v>
      </c>
      <c r="C12" s="1665">
        <v>3684.5479999999998</v>
      </c>
      <c r="D12" s="808">
        <f t="shared" si="0"/>
        <v>22.353108260981163</v>
      </c>
      <c r="E12" s="671">
        <v>14960.156999999999</v>
      </c>
      <c r="F12" s="808">
        <f t="shared" si="1"/>
        <v>10.181871754420772</v>
      </c>
      <c r="K12" s="80"/>
      <c r="L12" s="80"/>
      <c r="M12" s="80"/>
      <c r="N12" s="80"/>
      <c r="O12" s="80"/>
      <c r="P12" s="80"/>
      <c r="Q12" s="80"/>
      <c r="R12" s="80"/>
      <c r="S12" s="80"/>
      <c r="T12" s="80"/>
    </row>
    <row r="13" spans="1:20" ht="15" customHeight="1" thickBot="1">
      <c r="A13" s="780" t="s">
        <v>130</v>
      </c>
      <c r="B13" s="1297">
        <f>B11+B12</f>
        <v>53996.664000000004</v>
      </c>
      <c r="C13" s="1665">
        <f>C11+C12</f>
        <v>7406.7169999999996</v>
      </c>
      <c r="D13" s="810">
        <f t="shared" si="0"/>
        <v>13.716989997752451</v>
      </c>
      <c r="E13" s="671">
        <f>E11+E12</f>
        <v>53367.167999999998</v>
      </c>
      <c r="F13" s="810">
        <f t="shared" si="1"/>
        <v>1.1795566892363607</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33" t="s">
        <v>516</v>
      </c>
      <c r="B18" s="1533"/>
      <c r="C18" s="1533"/>
      <c r="D18" s="1533"/>
      <c r="E18" s="1533"/>
      <c r="F18" s="1533"/>
      <c r="K18" s="80"/>
      <c r="L18" s="80"/>
      <c r="M18" s="80"/>
      <c r="O18" s="80"/>
      <c r="P18" s="80"/>
      <c r="Q18" s="80"/>
      <c r="R18" s="80"/>
      <c r="S18" s="80"/>
      <c r="T18" s="80"/>
    </row>
    <row r="19" spans="1:20" ht="16.5" customHeight="1" thickBot="1">
      <c r="A19" s="1538" t="s">
        <v>131</v>
      </c>
      <c r="B19" s="1540" t="s">
        <v>509</v>
      </c>
      <c r="C19" s="1541"/>
      <c r="D19" s="1542"/>
      <c r="E19" s="1543" t="s">
        <v>517</v>
      </c>
      <c r="F19" s="1536" t="s">
        <v>518</v>
      </c>
      <c r="K19" s="80"/>
      <c r="L19" s="80"/>
      <c r="M19" s="80"/>
      <c r="O19" s="80"/>
      <c r="P19" s="80"/>
      <c r="Q19" s="80"/>
      <c r="R19" s="80"/>
      <c r="S19" s="80"/>
      <c r="T19" s="80"/>
    </row>
    <row r="20" spans="1:20" ht="21" customHeight="1" thickBot="1">
      <c r="A20" s="1539"/>
      <c r="B20" s="779" t="s">
        <v>263</v>
      </c>
      <c r="C20" s="779" t="s">
        <v>379</v>
      </c>
      <c r="D20" s="779" t="s">
        <v>380</v>
      </c>
      <c r="E20" s="1544"/>
      <c r="F20" s="1545"/>
      <c r="K20" s="80"/>
      <c r="L20" s="80"/>
      <c r="M20" s="80"/>
      <c r="O20" s="80"/>
      <c r="P20" s="80"/>
      <c r="Q20" s="80"/>
      <c r="R20" s="80"/>
      <c r="S20" s="80"/>
      <c r="T20" s="80"/>
    </row>
    <row r="21" spans="1:20" ht="15.75" thickBot="1">
      <c r="A21" s="521" t="s">
        <v>125</v>
      </c>
      <c r="B21" s="1297">
        <v>8712.5859999999993</v>
      </c>
      <c r="C21" s="1271">
        <v>0</v>
      </c>
      <c r="D21" s="807">
        <f t="shared" ref="D21:D26" si="2">(C21/B21)*100</f>
        <v>0</v>
      </c>
      <c r="E21" s="671">
        <v>5927.0590000000002</v>
      </c>
      <c r="F21" s="807">
        <f t="shared" ref="F21:F26" si="3">((B21-E21)/E21)*100</f>
        <v>46.996782046542798</v>
      </c>
      <c r="H21" s="616" t="s">
        <v>132</v>
      </c>
      <c r="K21" s="80"/>
      <c r="L21" s="80"/>
      <c r="M21" s="80"/>
      <c r="O21" s="80"/>
      <c r="P21" s="80"/>
      <c r="Q21" s="80"/>
      <c r="R21" s="80"/>
      <c r="S21" s="80"/>
      <c r="T21" s="80"/>
    </row>
    <row r="22" spans="1:20" ht="15.75" thickBot="1">
      <c r="A22" s="521" t="s">
        <v>127</v>
      </c>
      <c r="B22" s="1297">
        <v>36250</v>
      </c>
      <c r="C22" s="1271">
        <v>0</v>
      </c>
      <c r="D22" s="808">
        <f t="shared" si="2"/>
        <v>0</v>
      </c>
      <c r="E22" s="671">
        <v>25635</v>
      </c>
      <c r="F22" s="808">
        <f t="shared" si="3"/>
        <v>41.408230934269554</v>
      </c>
      <c r="H22" s="587">
        <f>B22-E22</f>
        <v>10615</v>
      </c>
      <c r="K22" s="80"/>
      <c r="L22" s="80"/>
      <c r="M22" s="80"/>
      <c r="O22" s="80"/>
      <c r="P22" s="80"/>
      <c r="Q22" s="80"/>
      <c r="R22" s="80"/>
      <c r="S22" s="80"/>
      <c r="T22" s="80"/>
    </row>
    <row r="23" spans="1:20" ht="15.75" thickBot="1">
      <c r="A23" s="522" t="s">
        <v>258</v>
      </c>
      <c r="B23" s="1297">
        <v>9433</v>
      </c>
      <c r="C23" s="1272">
        <v>0</v>
      </c>
      <c r="D23" s="808">
        <f t="shared" si="2"/>
        <v>0</v>
      </c>
      <c r="E23" s="674">
        <v>7013</v>
      </c>
      <c r="F23" s="808">
        <f t="shared" si="3"/>
        <v>34.507343504919433</v>
      </c>
      <c r="O23" s="80"/>
      <c r="P23" s="80"/>
      <c r="Q23" s="80"/>
      <c r="R23" s="80"/>
      <c r="S23" s="80"/>
      <c r="T23" s="80"/>
    </row>
    <row r="24" spans="1:20" ht="15.75" thickBot="1">
      <c r="A24" s="521" t="s">
        <v>128</v>
      </c>
      <c r="B24" s="1297">
        <v>1818.412</v>
      </c>
      <c r="C24" s="1273">
        <v>69.834999999999994</v>
      </c>
      <c r="D24" s="809">
        <f t="shared" si="2"/>
        <v>3.8404388004478629</v>
      </c>
      <c r="E24" s="671">
        <v>2830.444</v>
      </c>
      <c r="F24" s="809">
        <f t="shared" si="3"/>
        <v>-35.755238400759737</v>
      </c>
      <c r="O24" s="80"/>
      <c r="P24" s="80"/>
      <c r="Q24" s="80"/>
      <c r="R24" s="80"/>
      <c r="S24" s="80"/>
      <c r="T24" s="80"/>
    </row>
    <row r="25" spans="1:20" ht="15.75" thickBot="1">
      <c r="A25" s="521" t="s">
        <v>129</v>
      </c>
      <c r="B25" s="1297">
        <v>1276.605</v>
      </c>
      <c r="C25" s="1273">
        <v>81.275000000000006</v>
      </c>
      <c r="D25" s="808">
        <f t="shared" si="2"/>
        <v>6.3664955095742233</v>
      </c>
      <c r="E25" s="671">
        <v>1186.2260000000001</v>
      </c>
      <c r="F25" s="808">
        <f t="shared" si="3"/>
        <v>7.619037181784913</v>
      </c>
      <c r="O25" s="80"/>
      <c r="P25" s="80"/>
      <c r="Q25" s="80"/>
      <c r="R25" s="80"/>
      <c r="S25" s="80"/>
      <c r="T25" s="80"/>
    </row>
    <row r="26" spans="1:20" ht="15.75" thickBot="1">
      <c r="A26" s="521" t="s">
        <v>130</v>
      </c>
      <c r="B26" s="1297">
        <f>B24+B25</f>
        <v>3095.0169999999998</v>
      </c>
      <c r="C26" s="671">
        <f>C24+C25</f>
        <v>151.11000000000001</v>
      </c>
      <c r="D26" s="810">
        <f t="shared" si="2"/>
        <v>4.882364135641259</v>
      </c>
      <c r="E26" s="671">
        <f>E24+E25</f>
        <v>4016.67</v>
      </c>
      <c r="F26" s="810">
        <f t="shared" si="3"/>
        <v>-22.945698800249964</v>
      </c>
      <c r="O26" s="80"/>
      <c r="P26" s="80"/>
      <c r="Q26" s="80"/>
      <c r="R26" s="80"/>
      <c r="S26" s="80"/>
      <c r="T26" s="80"/>
    </row>
    <row r="27" spans="1:20">
      <c r="A27" s="1025" t="s">
        <v>383</v>
      </c>
      <c r="B27" s="529"/>
      <c r="C27" s="530"/>
      <c r="D27" s="530"/>
      <c r="E27" s="530"/>
      <c r="F27" s="528"/>
      <c r="H27" s="80"/>
      <c r="I27" s="80"/>
      <c r="J27" s="80"/>
      <c r="K27" s="80"/>
      <c r="L27" s="80"/>
      <c r="M27" s="80"/>
      <c r="N27" s="80"/>
      <c r="O27" s="80"/>
      <c r="P27" s="80"/>
      <c r="Q27" s="80"/>
      <c r="R27" s="80"/>
      <c r="S27" s="80"/>
      <c r="T27" s="80"/>
    </row>
    <row r="28" spans="1:20">
      <c r="A28" s="526"/>
      <c r="B28" s="534"/>
      <c r="C28" s="1357"/>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532"/>
      <c r="D30" s="1532"/>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32"/>
      <c r="C41" s="1532"/>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18" workbookViewId="0">
      <selection activeCell="Q44" sqref="Q44"/>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46" t="s">
        <v>506</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507</v>
      </c>
      <c r="B3" s="1547"/>
      <c r="C3" s="1547"/>
      <c r="D3" s="1547"/>
      <c r="E3" s="1547"/>
      <c r="F3" s="1547"/>
      <c r="P3" s="541"/>
    </row>
    <row r="4" spans="1:24" ht="4.5" customHeight="1">
      <c r="A4" s="542"/>
      <c r="B4" s="542"/>
      <c r="C4" s="540"/>
      <c r="D4" s="540"/>
    </row>
    <row r="5" spans="1:24" ht="15.75" thickBot="1">
      <c r="A5" s="543" t="s">
        <v>133</v>
      </c>
      <c r="B5" s="1548" t="s">
        <v>134</v>
      </c>
      <c r="C5" s="1548"/>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156</v>
      </c>
      <c r="B7" s="557">
        <v>1041.1079999999999</v>
      </c>
      <c r="C7" s="557">
        <v>625</v>
      </c>
      <c r="D7" s="589">
        <v>2.8917578174909586</v>
      </c>
      <c r="F7" s="680" t="s">
        <v>167</v>
      </c>
      <c r="G7" s="555">
        <v>95.83</v>
      </c>
      <c r="H7" s="555">
        <v>592</v>
      </c>
      <c r="I7" s="669">
        <v>2.3982681815906703</v>
      </c>
      <c r="K7" s="680" t="s">
        <v>146</v>
      </c>
      <c r="L7" s="555">
        <v>48813.091</v>
      </c>
      <c r="M7" s="555">
        <v>9319.1830000000009</v>
      </c>
      <c r="N7" s="669">
        <v>5.2379152764786348</v>
      </c>
      <c r="P7" s="680" t="s">
        <v>147</v>
      </c>
      <c r="Q7" s="555">
        <v>14558.165000000001</v>
      </c>
      <c r="R7" s="555">
        <v>2977.5479999999998</v>
      </c>
      <c r="S7" s="669">
        <v>4.8893132873088874</v>
      </c>
    </row>
    <row r="8" spans="1:24" ht="16.5" thickBot="1">
      <c r="A8" s="556" t="s">
        <v>386</v>
      </c>
      <c r="B8" s="557">
        <v>749.3</v>
      </c>
      <c r="C8" s="557">
        <v>340</v>
      </c>
      <c r="D8" s="589">
        <v>4.9045982654230071</v>
      </c>
      <c r="F8" s="944" t="s">
        <v>148</v>
      </c>
      <c r="G8" s="861">
        <v>85.433000000000007</v>
      </c>
      <c r="H8" s="861">
        <v>489</v>
      </c>
      <c r="I8" s="945">
        <v>2.4181432210585907</v>
      </c>
      <c r="K8" s="556" t="s">
        <v>149</v>
      </c>
      <c r="L8" s="557">
        <v>42978.868999999999</v>
      </c>
      <c r="M8" s="557">
        <v>8568.5709999999999</v>
      </c>
      <c r="N8" s="589">
        <v>5.01587359199101</v>
      </c>
      <c r="P8" s="556" t="s">
        <v>149</v>
      </c>
      <c r="Q8" s="557">
        <v>9261.5470000000005</v>
      </c>
      <c r="R8" s="557">
        <v>2061.759</v>
      </c>
      <c r="S8" s="589">
        <v>4.4920609052755438</v>
      </c>
    </row>
    <row r="9" spans="1:24" ht="16.5" thickBot="1">
      <c r="A9" s="556" t="s">
        <v>146</v>
      </c>
      <c r="B9" s="557">
        <v>703.16</v>
      </c>
      <c r="C9" s="557">
        <v>1404</v>
      </c>
      <c r="D9" s="589">
        <v>4.1999510216758953</v>
      </c>
      <c r="F9" s="862" t="s">
        <v>269</v>
      </c>
      <c r="G9" s="560">
        <v>189.83199999999999</v>
      </c>
      <c r="H9" s="560">
        <v>1137</v>
      </c>
      <c r="I9" s="668">
        <v>2.4205855350402934</v>
      </c>
      <c r="K9" s="556" t="s">
        <v>387</v>
      </c>
      <c r="L9" s="557">
        <v>13724.994000000001</v>
      </c>
      <c r="M9" s="557">
        <v>3091.25</v>
      </c>
      <c r="N9" s="589">
        <v>4.4399495349777602</v>
      </c>
      <c r="P9" s="556" t="s">
        <v>153</v>
      </c>
      <c r="Q9" s="557">
        <v>7972.366</v>
      </c>
      <c r="R9" s="557">
        <v>1129.4090000000001</v>
      </c>
      <c r="S9" s="589">
        <v>7.0588830087240311</v>
      </c>
    </row>
    <row r="10" spans="1:24" ht="15.75">
      <c r="A10" s="556" t="s">
        <v>393</v>
      </c>
      <c r="B10" s="557">
        <v>545.65</v>
      </c>
      <c r="C10" s="557">
        <v>238</v>
      </c>
      <c r="D10" s="589">
        <v>5.0945334018019697</v>
      </c>
      <c r="K10" s="556" t="s">
        <v>155</v>
      </c>
      <c r="L10" s="557">
        <v>13052.115</v>
      </c>
      <c r="M10" s="557">
        <v>1920.8810000000001</v>
      </c>
      <c r="N10" s="589">
        <v>6.7948587132675051</v>
      </c>
      <c r="P10" s="556" t="s">
        <v>148</v>
      </c>
      <c r="Q10" s="557">
        <v>7102.9979999999996</v>
      </c>
      <c r="R10" s="557">
        <v>1625.95</v>
      </c>
      <c r="S10" s="589">
        <v>4.3685217872628304</v>
      </c>
    </row>
    <row r="11" spans="1:24" ht="15.75">
      <c r="A11" s="556" t="s">
        <v>154</v>
      </c>
      <c r="B11" s="557">
        <v>227.74700000000001</v>
      </c>
      <c r="C11" s="557">
        <v>273</v>
      </c>
      <c r="D11" s="589">
        <v>2.9114349632470442</v>
      </c>
      <c r="K11" s="556" t="s">
        <v>148</v>
      </c>
      <c r="L11" s="557">
        <v>11803.811</v>
      </c>
      <c r="M11" s="557">
        <v>1977.8130000000001</v>
      </c>
      <c r="N11" s="589">
        <v>5.9681127588907543</v>
      </c>
      <c r="P11" s="556" t="s">
        <v>150</v>
      </c>
      <c r="Q11" s="557">
        <v>5840.1490000000003</v>
      </c>
      <c r="R11" s="557">
        <v>1013.569</v>
      </c>
      <c r="S11" s="589">
        <v>5.7619648982950356</v>
      </c>
    </row>
    <row r="12" spans="1:24" ht="15.75">
      <c r="A12" s="556" t="s">
        <v>159</v>
      </c>
      <c r="B12" s="557">
        <v>195.721</v>
      </c>
      <c r="C12" s="557">
        <v>151</v>
      </c>
      <c r="D12" s="589">
        <v>2.8460643603949451</v>
      </c>
      <c r="H12" s="987"/>
      <c r="K12" s="556" t="s">
        <v>151</v>
      </c>
      <c r="L12" s="557">
        <v>9847.9889999999996</v>
      </c>
      <c r="M12" s="557">
        <v>1915.7260000000001</v>
      </c>
      <c r="N12" s="589">
        <v>5.1406041364996868</v>
      </c>
      <c r="P12" s="556" t="s">
        <v>286</v>
      </c>
      <c r="Q12" s="557">
        <v>5585.9719999999998</v>
      </c>
      <c r="R12" s="557">
        <v>1154.951</v>
      </c>
      <c r="S12" s="589">
        <v>4.8365445806791802</v>
      </c>
    </row>
    <row r="13" spans="1:24" ht="15.75">
      <c r="A13" s="556" t="s">
        <v>164</v>
      </c>
      <c r="B13" s="557">
        <v>154.506</v>
      </c>
      <c r="C13" s="557">
        <v>109</v>
      </c>
      <c r="D13" s="589">
        <v>2.2915918900078607</v>
      </c>
      <c r="H13" s="987"/>
      <c r="K13" s="556" t="s">
        <v>147</v>
      </c>
      <c r="L13" s="557">
        <v>7817.4589999999998</v>
      </c>
      <c r="M13" s="557">
        <v>1289.5160000000001</v>
      </c>
      <c r="N13" s="589">
        <v>6.0623202814079074</v>
      </c>
      <c r="P13" s="556" t="s">
        <v>387</v>
      </c>
      <c r="Q13" s="557">
        <v>4854.3869999999997</v>
      </c>
      <c r="R13" s="557">
        <v>1082.405</v>
      </c>
      <c r="S13" s="589">
        <v>4.4848157575029681</v>
      </c>
    </row>
    <row r="14" spans="1:24" ht="15.75">
      <c r="A14" s="556" t="s">
        <v>161</v>
      </c>
      <c r="B14" s="557">
        <v>144.285</v>
      </c>
      <c r="C14" s="557">
        <v>113</v>
      </c>
      <c r="D14" s="589">
        <v>3.0640914013888594</v>
      </c>
      <c r="K14" s="556" t="s">
        <v>156</v>
      </c>
      <c r="L14" s="557">
        <v>7561.0690000000004</v>
      </c>
      <c r="M14" s="557">
        <v>1402.0309999999999</v>
      </c>
      <c r="N14" s="589">
        <v>5.3929399563918352</v>
      </c>
      <c r="P14" s="556" t="s">
        <v>155</v>
      </c>
      <c r="Q14" s="557">
        <v>3610.9119999999998</v>
      </c>
      <c r="R14" s="557">
        <v>755.11099999999999</v>
      </c>
      <c r="S14" s="589">
        <v>4.7819618572633686</v>
      </c>
    </row>
    <row r="15" spans="1:24" ht="15.75">
      <c r="A15" s="556" t="s">
        <v>149</v>
      </c>
      <c r="B15" s="557">
        <v>123.849</v>
      </c>
      <c r="C15" s="557">
        <v>92</v>
      </c>
      <c r="D15" s="589">
        <v>4.7144651693947468</v>
      </c>
      <c r="E15" s="757"/>
      <c r="K15" s="556" t="s">
        <v>153</v>
      </c>
      <c r="L15" s="557">
        <v>7258.924</v>
      </c>
      <c r="M15" s="557">
        <v>980.64300000000003</v>
      </c>
      <c r="N15" s="589">
        <v>7.4022085509201609</v>
      </c>
      <c r="P15" s="556" t="s">
        <v>146</v>
      </c>
      <c r="Q15" s="557">
        <v>3264.1149999999998</v>
      </c>
      <c r="R15" s="557">
        <v>750.80700000000002</v>
      </c>
      <c r="S15" s="589">
        <v>4.3474754497494024</v>
      </c>
    </row>
    <row r="16" spans="1:24" ht="15.75">
      <c r="A16" s="556" t="s">
        <v>298</v>
      </c>
      <c r="B16" s="557">
        <v>120.372</v>
      </c>
      <c r="C16" s="557">
        <v>136</v>
      </c>
      <c r="D16" s="589">
        <v>3.0691483936766955</v>
      </c>
      <c r="E16" s="597"/>
      <c r="K16" s="556" t="s">
        <v>163</v>
      </c>
      <c r="L16" s="557">
        <v>6044.598</v>
      </c>
      <c r="M16" s="557">
        <v>1269.5260000000001</v>
      </c>
      <c r="N16" s="589">
        <v>4.7613030375116381</v>
      </c>
      <c r="P16" s="556" t="s">
        <v>156</v>
      </c>
      <c r="Q16" s="557">
        <v>2188.4</v>
      </c>
      <c r="R16" s="557">
        <v>400.67599999999999</v>
      </c>
      <c r="S16" s="589">
        <v>5.4617696093601813</v>
      </c>
    </row>
    <row r="17" spans="1:19" ht="15.75">
      <c r="A17" s="556" t="s">
        <v>167</v>
      </c>
      <c r="B17" s="557">
        <v>95.83</v>
      </c>
      <c r="C17" s="557">
        <v>592</v>
      </c>
      <c r="D17" s="589">
        <v>2.3982681815906703</v>
      </c>
      <c r="K17" s="556" t="s">
        <v>297</v>
      </c>
      <c r="L17" s="557">
        <v>4940.5320000000002</v>
      </c>
      <c r="M17" s="557">
        <v>651.53200000000004</v>
      </c>
      <c r="N17" s="589">
        <v>7.5829460410233107</v>
      </c>
      <c r="P17" s="556" t="s">
        <v>162</v>
      </c>
      <c r="Q17" s="557">
        <v>1736.8620000000001</v>
      </c>
      <c r="R17" s="557">
        <v>440.32</v>
      </c>
      <c r="S17" s="589">
        <v>3.9445448764534885</v>
      </c>
    </row>
    <row r="18" spans="1:19" ht="16.5" thickBot="1">
      <c r="A18" s="944" t="s">
        <v>148</v>
      </c>
      <c r="B18" s="861">
        <v>85.433000000000007</v>
      </c>
      <c r="C18" s="861">
        <v>489</v>
      </c>
      <c r="D18" s="945">
        <v>2.4181432210585907</v>
      </c>
      <c r="K18" s="556" t="s">
        <v>160</v>
      </c>
      <c r="L18" s="557">
        <v>4492.8469999999998</v>
      </c>
      <c r="M18" s="557">
        <v>827.85299999999995</v>
      </c>
      <c r="N18" s="589">
        <v>5.4271072279740489</v>
      </c>
      <c r="P18" s="556" t="s">
        <v>160</v>
      </c>
      <c r="Q18" s="557">
        <v>1514.232</v>
      </c>
      <c r="R18" s="557">
        <v>426.88099999999997</v>
      </c>
      <c r="S18" s="589">
        <v>3.5471993365832635</v>
      </c>
    </row>
    <row r="19" spans="1:19" ht="16.5" thickBot="1">
      <c r="A19" s="862" t="s">
        <v>269</v>
      </c>
      <c r="B19" s="560">
        <v>4348.3119999999999</v>
      </c>
      <c r="C19" s="560">
        <v>4882</v>
      </c>
      <c r="D19" s="668">
        <v>3.5109701871548729</v>
      </c>
      <c r="K19" s="556" t="s">
        <v>161</v>
      </c>
      <c r="L19" s="557">
        <v>3329.06</v>
      </c>
      <c r="M19" s="557">
        <v>714.25699999999995</v>
      </c>
      <c r="N19" s="589">
        <v>4.660871367028955</v>
      </c>
      <c r="P19" s="556" t="s">
        <v>297</v>
      </c>
      <c r="Q19" s="557">
        <v>1094.433</v>
      </c>
      <c r="R19" s="557">
        <v>211.63800000000001</v>
      </c>
      <c r="S19" s="589">
        <v>5.1712499645621293</v>
      </c>
    </row>
    <row r="20" spans="1:19" ht="15.75">
      <c r="A20"/>
      <c r="B20"/>
      <c r="C20"/>
      <c r="D20"/>
      <c r="K20" s="556" t="s">
        <v>296</v>
      </c>
      <c r="L20" s="557">
        <v>2685.86</v>
      </c>
      <c r="M20" s="557">
        <v>483.41399999999999</v>
      </c>
      <c r="N20" s="589">
        <v>5.5560244428171304</v>
      </c>
      <c r="P20" s="556" t="s">
        <v>164</v>
      </c>
      <c r="Q20" s="557">
        <v>966.447</v>
      </c>
      <c r="R20" s="557">
        <v>233.73599999999999</v>
      </c>
      <c r="S20" s="589">
        <v>4.1347802649142622</v>
      </c>
    </row>
    <row r="21" spans="1:19" ht="15.75">
      <c r="A21"/>
      <c r="B21"/>
      <c r="C21"/>
      <c r="D21"/>
      <c r="K21" s="556" t="s">
        <v>154</v>
      </c>
      <c r="L21" s="557">
        <v>2550.2339999999999</v>
      </c>
      <c r="M21" s="557">
        <v>622.73500000000001</v>
      </c>
      <c r="N21" s="589">
        <v>4.0952154608300475</v>
      </c>
      <c r="P21" s="556" t="s">
        <v>151</v>
      </c>
      <c r="Q21" s="557">
        <v>901.37400000000002</v>
      </c>
      <c r="R21" s="557">
        <v>202.33099999999999</v>
      </c>
      <c r="S21" s="589">
        <v>4.4549475858864929</v>
      </c>
    </row>
    <row r="22" spans="1:19" ht="15.75">
      <c r="H22" s="987"/>
      <c r="K22" s="556" t="s">
        <v>164</v>
      </c>
      <c r="L22" s="557">
        <v>1845.241</v>
      </c>
      <c r="M22" s="557">
        <v>530.55200000000002</v>
      </c>
      <c r="N22" s="589">
        <v>3.4779644596571115</v>
      </c>
      <c r="P22" s="556" t="s">
        <v>166</v>
      </c>
      <c r="Q22" s="557">
        <v>880.09500000000003</v>
      </c>
      <c r="R22" s="557">
        <v>259.53800000000001</v>
      </c>
      <c r="S22" s="589">
        <v>3.391006326626544</v>
      </c>
    </row>
    <row r="23" spans="1:19" ht="15.75">
      <c r="A23" s="80"/>
      <c r="B23" s="80"/>
      <c r="C23" s="80"/>
      <c r="D23" s="80"/>
      <c r="H23" s="987"/>
      <c r="K23" s="556" t="s">
        <v>150</v>
      </c>
      <c r="L23" s="557">
        <v>1800.029</v>
      </c>
      <c r="M23" s="557">
        <v>298.05599999999998</v>
      </c>
      <c r="N23" s="589">
        <v>6.0392308827871277</v>
      </c>
      <c r="P23" s="556" t="s">
        <v>165</v>
      </c>
      <c r="Q23" s="557">
        <v>851.73800000000006</v>
      </c>
      <c r="R23" s="557">
        <v>174.114</v>
      </c>
      <c r="S23" s="589">
        <v>4.8918409777502099</v>
      </c>
    </row>
    <row r="24" spans="1:19" ht="15.75">
      <c r="A24" s="80"/>
      <c r="B24" s="80"/>
      <c r="C24" s="80"/>
      <c r="D24" s="80"/>
      <c r="H24" s="987"/>
      <c r="K24" s="556" t="s">
        <v>298</v>
      </c>
      <c r="L24" s="557">
        <v>1707.008</v>
      </c>
      <c r="M24" s="557">
        <v>380.68400000000003</v>
      </c>
      <c r="N24" s="589">
        <v>4.4840550167593065</v>
      </c>
      <c r="P24" s="556" t="s">
        <v>393</v>
      </c>
      <c r="Q24" s="557">
        <v>686.06</v>
      </c>
      <c r="R24" s="557">
        <v>184.26499999999999</v>
      </c>
      <c r="S24" s="589">
        <v>3.7232247035519497</v>
      </c>
    </row>
    <row r="25" spans="1:19" ht="15.75">
      <c r="A25" s="80"/>
      <c r="B25" s="80"/>
      <c r="C25" s="80"/>
      <c r="D25" s="80"/>
      <c r="H25" s="987"/>
      <c r="K25" s="556" t="s">
        <v>152</v>
      </c>
      <c r="L25" s="557">
        <v>1436.5350000000001</v>
      </c>
      <c r="M25" s="557">
        <v>399.44</v>
      </c>
      <c r="N25" s="589">
        <v>3.5963724213899462</v>
      </c>
      <c r="P25" s="556" t="s">
        <v>296</v>
      </c>
      <c r="Q25" s="557">
        <v>645.73199999999997</v>
      </c>
      <c r="R25" s="557">
        <v>136.721</v>
      </c>
      <c r="S25" s="589">
        <v>4.7229906159258634</v>
      </c>
    </row>
    <row r="26" spans="1:19" ht="15.75">
      <c r="H26" s="987"/>
      <c r="K26" s="556" t="s">
        <v>432</v>
      </c>
      <c r="L26" s="557">
        <v>1241.4280000000001</v>
      </c>
      <c r="M26" s="557">
        <v>166.26300000000001</v>
      </c>
      <c r="N26" s="589">
        <v>7.46665223170519</v>
      </c>
      <c r="P26" s="556" t="s">
        <v>163</v>
      </c>
      <c r="Q26" s="557">
        <v>624.76499999999999</v>
      </c>
      <c r="R26" s="557">
        <v>150.31299999999999</v>
      </c>
      <c r="S26" s="589">
        <v>4.1564269224884081</v>
      </c>
    </row>
    <row r="27" spans="1:19" ht="16.5" thickBot="1">
      <c r="A27" s="80"/>
      <c r="B27" s="80"/>
      <c r="C27" s="80"/>
      <c r="D27" s="80"/>
      <c r="H27" s="987"/>
      <c r="K27" s="556" t="s">
        <v>159</v>
      </c>
      <c r="L27" s="557">
        <v>1017.5309999999999</v>
      </c>
      <c r="M27" s="557">
        <v>196.08</v>
      </c>
      <c r="N27" s="589">
        <v>5.1893665850673187</v>
      </c>
      <c r="P27" s="556" t="s">
        <v>157</v>
      </c>
      <c r="Q27" s="557">
        <v>620.12400000000002</v>
      </c>
      <c r="R27" s="557">
        <v>154.21199999999999</v>
      </c>
      <c r="S27" s="589">
        <v>4.0212434829974324</v>
      </c>
    </row>
    <row r="28" spans="1:19" ht="16.5" thickBot="1">
      <c r="H28" s="987"/>
      <c r="K28" s="862" t="s">
        <v>269</v>
      </c>
      <c r="L28" s="560">
        <v>198381.25099999999</v>
      </c>
      <c r="M28" s="560">
        <v>37513.283000000003</v>
      </c>
      <c r="N28" s="668">
        <v>5.2882935092617718</v>
      </c>
      <c r="P28" s="944" t="s">
        <v>431</v>
      </c>
      <c r="Q28" s="861">
        <v>588.33000000000004</v>
      </c>
      <c r="R28" s="861">
        <v>115.79300000000001</v>
      </c>
      <c r="S28" s="945">
        <v>5.0808770823797635</v>
      </c>
    </row>
    <row r="29" spans="1:19" ht="16.5" thickBot="1">
      <c r="H29" s="987"/>
      <c r="K29"/>
      <c r="L29"/>
      <c r="M29"/>
      <c r="N29"/>
      <c r="P29" s="862" t="s">
        <v>269</v>
      </c>
      <c r="Q29" s="560">
        <v>78913.796000000002</v>
      </c>
      <c r="R29" s="560">
        <v>16483.381000000001</v>
      </c>
      <c r="S29" s="668">
        <v>4.7874763071969273</v>
      </c>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O32" s="80"/>
      <c r="P32"/>
      <c r="Q32"/>
      <c r="R32"/>
      <c r="S32"/>
    </row>
    <row r="33" spans="1:19">
      <c r="A33" s="39" t="s">
        <v>383</v>
      </c>
      <c r="B33" s="39"/>
      <c r="C33" s="80"/>
      <c r="D33" s="80"/>
      <c r="E33" s="80"/>
      <c r="F33" s="80"/>
      <c r="G33" s="80"/>
      <c r="H33" s="80"/>
      <c r="I33" s="80"/>
      <c r="J33" s="80"/>
      <c r="K33"/>
      <c r="L33"/>
      <c r="M33"/>
      <c r="N33"/>
      <c r="O33" s="80"/>
      <c r="P33"/>
      <c r="Q33"/>
      <c r="R33"/>
      <c r="S33"/>
    </row>
    <row r="34" spans="1:19">
      <c r="A34" s="1025"/>
      <c r="C34" s="80"/>
      <c r="D34" s="80"/>
      <c r="E34" s="80"/>
      <c r="F34" s="80"/>
      <c r="G34" s="80"/>
      <c r="H34" s="80"/>
      <c r="I34" s="80"/>
      <c r="J34" s="80"/>
      <c r="K34"/>
      <c r="L34"/>
      <c r="M34"/>
      <c r="N34"/>
      <c r="O34" s="80"/>
      <c r="P34"/>
      <c r="Q34"/>
      <c r="R34"/>
      <c r="S34"/>
    </row>
    <row r="35" spans="1:19">
      <c r="A35" s="80"/>
      <c r="B35" s="80"/>
      <c r="C35" s="80"/>
      <c r="D35" s="80"/>
      <c r="E35" s="80"/>
      <c r="F35" s="80"/>
      <c r="G35" s="80"/>
      <c r="H35" s="80"/>
      <c r="I35" s="80"/>
      <c r="J35" s="80"/>
      <c r="K35"/>
      <c r="L35"/>
      <c r="M35"/>
      <c r="N35"/>
      <c r="O35" s="80"/>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P37"/>
      <c r="Q37"/>
      <c r="R37"/>
      <c r="S37"/>
    </row>
    <row r="38" spans="1:19">
      <c r="A38"/>
      <c r="B38"/>
      <c r="C38"/>
      <c r="D38"/>
      <c r="E38"/>
      <c r="F38"/>
      <c r="G38"/>
      <c r="H38"/>
      <c r="I38"/>
      <c r="J38"/>
      <c r="K38"/>
      <c r="L38" s="80"/>
      <c r="M38" s="80"/>
      <c r="N38" s="80"/>
      <c r="P38"/>
      <c r="Q38"/>
      <c r="R38"/>
      <c r="S38"/>
    </row>
    <row r="39" spans="1:19">
      <c r="A39"/>
      <c r="B39"/>
      <c r="C39"/>
      <c r="D39"/>
      <c r="E39"/>
      <c r="F39"/>
      <c r="G39"/>
      <c r="H39"/>
      <c r="I39"/>
      <c r="J39"/>
      <c r="K39"/>
      <c r="L39" s="80"/>
      <c r="M39" s="80"/>
      <c r="N39" s="80"/>
      <c r="P39"/>
      <c r="Q39"/>
      <c r="R39"/>
      <c r="S39"/>
    </row>
    <row r="40" spans="1:19">
      <c r="A40"/>
      <c r="B40"/>
      <c r="C40"/>
      <c r="D40"/>
      <c r="E40"/>
      <c r="F40"/>
      <c r="G40"/>
      <c r="H40"/>
      <c r="I40"/>
      <c r="J40"/>
      <c r="K40"/>
      <c r="L40" s="80"/>
      <c r="M40" s="80"/>
      <c r="N40" s="80"/>
      <c r="P40"/>
      <c r="Q40"/>
      <c r="R40"/>
      <c r="S40"/>
    </row>
    <row r="41" spans="1:19">
      <c r="A41"/>
      <c r="B41"/>
      <c r="C41"/>
      <c r="D41"/>
      <c r="E41"/>
      <c r="F41"/>
      <c r="G41"/>
      <c r="H41"/>
      <c r="I41"/>
      <c r="J41"/>
      <c r="K41"/>
      <c r="L41" s="80"/>
      <c r="M41" s="80"/>
      <c r="N41" s="80"/>
      <c r="P41"/>
      <c r="Q41"/>
      <c r="R41"/>
      <c r="S41"/>
    </row>
    <row r="42" spans="1:19" ht="14.25" customHeight="1">
      <c r="A42"/>
      <c r="B42"/>
      <c r="C42"/>
      <c r="D42"/>
      <c r="E42"/>
      <c r="F42"/>
      <c r="G42"/>
      <c r="H42"/>
      <c r="I42"/>
      <c r="J42"/>
      <c r="K42"/>
      <c r="L42" s="80"/>
      <c r="M42" s="80"/>
      <c r="N42" s="80"/>
      <c r="P42"/>
      <c r="Q42"/>
      <c r="R42"/>
      <c r="S42"/>
    </row>
    <row r="43" spans="1:19">
      <c r="A43"/>
      <c r="B43"/>
      <c r="C43"/>
      <c r="D43"/>
      <c r="E43"/>
      <c r="F43"/>
      <c r="G43"/>
      <c r="H43"/>
      <c r="I43"/>
      <c r="J43"/>
      <c r="K43"/>
      <c r="L43" s="80"/>
      <c r="M43" s="80"/>
      <c r="P43"/>
      <c r="Q43"/>
      <c r="R43"/>
      <c r="S43"/>
    </row>
    <row r="44" spans="1:19">
      <c r="A44"/>
      <c r="B44"/>
      <c r="C44"/>
      <c r="D44"/>
      <c r="E44"/>
      <c r="F44"/>
      <c r="G44"/>
      <c r="H44"/>
      <c r="I44"/>
      <c r="J44"/>
      <c r="K44"/>
      <c r="L44" s="80"/>
      <c r="M44" s="80"/>
      <c r="N44" s="80"/>
      <c r="P44"/>
      <c r="Q44"/>
      <c r="R44"/>
      <c r="S44"/>
    </row>
    <row r="45" spans="1:19">
      <c r="A45"/>
      <c r="B45"/>
      <c r="C45"/>
      <c r="D45"/>
      <c r="E45"/>
      <c r="F45"/>
      <c r="G45"/>
      <c r="H45"/>
      <c r="I45"/>
      <c r="J45"/>
      <c r="K45"/>
      <c r="L45" s="80"/>
      <c r="M45" s="80"/>
      <c r="N45" s="80"/>
      <c r="P45"/>
      <c r="Q45"/>
      <c r="R45"/>
      <c r="S45"/>
    </row>
    <row r="46" spans="1:19">
      <c r="A46"/>
      <c r="B46"/>
      <c r="C46"/>
      <c r="D46"/>
      <c r="E46"/>
      <c r="F46"/>
      <c r="G46"/>
      <c r="H46"/>
      <c r="I46"/>
      <c r="J46"/>
      <c r="K46"/>
      <c r="L46" s="80"/>
      <c r="M46" s="80"/>
      <c r="P46"/>
      <c r="Q46"/>
      <c r="R46"/>
      <c r="S46"/>
    </row>
    <row r="47" spans="1:19">
      <c r="A47"/>
      <c r="B47"/>
      <c r="C47"/>
      <c r="D47"/>
      <c r="E47"/>
      <c r="F47"/>
      <c r="G47"/>
      <c r="H47"/>
      <c r="I47"/>
      <c r="J47"/>
      <c r="K47"/>
      <c r="L47" s="80"/>
      <c r="M47" s="80"/>
      <c r="P47"/>
      <c r="Q47"/>
      <c r="R47"/>
      <c r="S47"/>
    </row>
    <row r="48" spans="1:19" ht="14.25" customHeight="1">
      <c r="A48"/>
      <c r="B48"/>
      <c r="C48"/>
      <c r="D48"/>
      <c r="E48"/>
      <c r="F48"/>
      <c r="G48"/>
      <c r="H48"/>
      <c r="I48"/>
      <c r="J48"/>
      <c r="K48"/>
      <c r="L48" s="80"/>
      <c r="M48" s="80"/>
      <c r="P48"/>
      <c r="Q48"/>
      <c r="R48"/>
      <c r="S48"/>
    </row>
    <row r="49" spans="1:19">
      <c r="A49"/>
      <c r="B49"/>
      <c r="C49"/>
      <c r="D49"/>
      <c r="E49"/>
      <c r="F49"/>
      <c r="G49"/>
      <c r="H49"/>
      <c r="I49"/>
      <c r="J49"/>
      <c r="K49"/>
      <c r="L49" s="80"/>
      <c r="M49" s="80"/>
      <c r="P49"/>
      <c r="Q49"/>
      <c r="R49"/>
      <c r="S49"/>
    </row>
    <row r="50" spans="1:19">
      <c r="A50"/>
      <c r="B50"/>
      <c r="C50"/>
      <c r="D50"/>
      <c r="E50"/>
      <c r="F50"/>
      <c r="G50"/>
      <c r="H50"/>
      <c r="I50"/>
      <c r="J50"/>
      <c r="K50"/>
      <c r="L50" s="80"/>
      <c r="M50" s="80"/>
      <c r="P50"/>
      <c r="Q50"/>
      <c r="R50"/>
      <c r="S50"/>
    </row>
    <row r="51" spans="1:19">
      <c r="A51"/>
      <c r="B51"/>
      <c r="C51"/>
      <c r="D51"/>
      <c r="E51"/>
      <c r="F51"/>
      <c r="G51"/>
      <c r="H51"/>
      <c r="I51"/>
      <c r="J51"/>
      <c r="K51"/>
      <c r="L51" s="80"/>
      <c r="M51" s="80"/>
    </row>
    <row r="52" spans="1:19">
      <c r="A52"/>
      <c r="B52"/>
      <c r="C52"/>
      <c r="D52"/>
      <c r="E52"/>
      <c r="F52"/>
      <c r="G52"/>
      <c r="H52"/>
      <c r="I52"/>
      <c r="J52"/>
      <c r="K52"/>
      <c r="L52" s="80"/>
      <c r="M52" s="80"/>
      <c r="P52" s="80"/>
      <c r="Q52" s="80"/>
      <c r="R52" s="80"/>
      <c r="S52" s="80"/>
    </row>
    <row r="53" spans="1:19">
      <c r="A53"/>
      <c r="B53"/>
      <c r="C53"/>
      <c r="D53"/>
      <c r="E53"/>
      <c r="F53"/>
      <c r="G53"/>
      <c r="H53"/>
      <c r="I53"/>
      <c r="J53"/>
      <c r="K53"/>
      <c r="L53" s="80"/>
      <c r="M53" s="80"/>
      <c r="P53" s="80"/>
      <c r="Q53" s="80"/>
      <c r="R53" s="80"/>
      <c r="S53" s="80"/>
    </row>
    <row r="54" spans="1:19">
      <c r="A54"/>
      <c r="B54"/>
      <c r="C54"/>
      <c r="D54"/>
      <c r="E54"/>
      <c r="F54"/>
      <c r="G54"/>
      <c r="H54"/>
      <c r="I54"/>
      <c r="J54"/>
      <c r="K54"/>
      <c r="L54" s="80"/>
      <c r="M54" s="80"/>
      <c r="P54" s="80"/>
      <c r="Q54" s="80"/>
      <c r="R54" s="80"/>
      <c r="S54" s="80"/>
    </row>
    <row r="55" spans="1:19">
      <c r="A55"/>
      <c r="B55"/>
      <c r="C55"/>
      <c r="D55"/>
      <c r="E55"/>
      <c r="F55"/>
      <c r="G55"/>
      <c r="H55"/>
      <c r="I55"/>
      <c r="J55"/>
      <c r="K55"/>
      <c r="L55" s="80"/>
      <c r="M55" s="80"/>
      <c r="P55" s="80"/>
      <c r="Q55" s="80"/>
      <c r="R55" s="80"/>
      <c r="S55" s="80"/>
    </row>
    <row r="56" spans="1:19">
      <c r="A56"/>
      <c r="B56"/>
      <c r="C56"/>
      <c r="D56"/>
      <c r="E56"/>
      <c r="F56"/>
      <c r="G56"/>
      <c r="H56"/>
      <c r="I56"/>
      <c r="J56"/>
      <c r="K56"/>
      <c r="L56" s="80"/>
      <c r="M56" s="80"/>
      <c r="P56" s="80"/>
      <c r="Q56" s="80"/>
      <c r="R56" s="80"/>
      <c r="S56" s="80"/>
    </row>
    <row r="57" spans="1:19">
      <c r="A57"/>
      <c r="B57"/>
      <c r="C57"/>
      <c r="D57"/>
      <c r="E57"/>
      <c r="F57"/>
      <c r="G57"/>
      <c r="H57"/>
      <c r="I57"/>
      <c r="J57"/>
      <c r="K57"/>
      <c r="L57" s="80"/>
      <c r="M57" s="80"/>
      <c r="P57" s="80"/>
      <c r="Q57" s="80"/>
      <c r="R57" s="80"/>
      <c r="S57" s="80"/>
    </row>
    <row r="58" spans="1:19">
      <c r="A58"/>
      <c r="B58"/>
      <c r="C58"/>
      <c r="D58"/>
      <c r="E58"/>
      <c r="F58"/>
      <c r="G58"/>
      <c r="H58"/>
      <c r="I58"/>
      <c r="J58"/>
      <c r="K58"/>
      <c r="L58" s="80"/>
      <c r="M58" s="80"/>
      <c r="P58" s="80"/>
      <c r="Q58" s="80"/>
      <c r="R58" s="80"/>
      <c r="S58" s="80"/>
    </row>
    <row r="59" spans="1:19">
      <c r="A59"/>
      <c r="B59"/>
      <c r="C59"/>
      <c r="D59"/>
      <c r="E59"/>
      <c r="F59"/>
      <c r="G59"/>
      <c r="H59"/>
      <c r="I59"/>
      <c r="J59"/>
      <c r="K59"/>
      <c r="L59" s="80"/>
      <c r="M59" s="80"/>
      <c r="P59" s="80"/>
      <c r="Q59" s="80"/>
      <c r="R59" s="80"/>
      <c r="S59" s="80"/>
    </row>
    <row r="60" spans="1:19">
      <c r="A60"/>
      <c r="B60"/>
      <c r="C60"/>
      <c r="D60"/>
      <c r="E60"/>
      <c r="F60"/>
      <c r="G60"/>
      <c r="H60"/>
      <c r="I60"/>
      <c r="J60"/>
      <c r="K60"/>
      <c r="L60" s="80"/>
      <c r="M60" s="80"/>
      <c r="P60" s="80"/>
      <c r="Q60" s="80"/>
      <c r="R60" s="80"/>
      <c r="S60" s="80"/>
    </row>
    <row r="61" spans="1:19">
      <c r="A61"/>
      <c r="B61"/>
      <c r="C61"/>
      <c r="D61"/>
      <c r="E61"/>
      <c r="F61"/>
      <c r="G61"/>
      <c r="H61"/>
      <c r="I61"/>
      <c r="J61"/>
      <c r="K61"/>
      <c r="L61" s="80"/>
      <c r="M61" s="80"/>
      <c r="P61" s="80"/>
      <c r="Q61" s="80"/>
      <c r="R61" s="80"/>
      <c r="S61" s="80"/>
    </row>
    <row r="62" spans="1:19">
      <c r="A62"/>
      <c r="B62"/>
      <c r="C62"/>
      <c r="D62"/>
      <c r="E62"/>
      <c r="F62"/>
      <c r="G62"/>
      <c r="H62"/>
      <c r="I62"/>
      <c r="J62"/>
      <c r="K62"/>
      <c r="L62" s="80"/>
      <c r="M62" s="80"/>
      <c r="P62" s="80"/>
      <c r="Q62" s="80"/>
      <c r="R62" s="80"/>
      <c r="S62" s="80"/>
    </row>
    <row r="63" spans="1:19">
      <c r="A63"/>
      <c r="B63"/>
      <c r="C63"/>
      <c r="D63"/>
      <c r="E63"/>
      <c r="F63"/>
      <c r="G63"/>
      <c r="H63"/>
      <c r="I63"/>
      <c r="J63"/>
      <c r="K63"/>
      <c r="L63" s="80"/>
      <c r="M63" s="80"/>
      <c r="P63" s="80"/>
      <c r="Q63" s="80"/>
      <c r="R63" s="80"/>
      <c r="S63" s="80"/>
    </row>
    <row r="64" spans="1:19">
      <c r="A64"/>
      <c r="B64"/>
      <c r="C64"/>
      <c r="D64"/>
      <c r="E64"/>
      <c r="F64"/>
      <c r="G64"/>
      <c r="H64"/>
      <c r="I64"/>
      <c r="J64"/>
      <c r="K64"/>
      <c r="L64" s="80"/>
      <c r="M64" s="80"/>
      <c r="P64" s="80"/>
      <c r="Q64" s="80"/>
      <c r="R64" s="80"/>
      <c r="S64" s="80"/>
    </row>
    <row r="65" spans="1:19">
      <c r="A65"/>
      <c r="B65"/>
      <c r="C65"/>
      <c r="D65"/>
      <c r="E65"/>
      <c r="F65"/>
      <c r="G65"/>
      <c r="H65"/>
      <c r="I65"/>
      <c r="J65"/>
      <c r="K65"/>
      <c r="L65" s="80"/>
      <c r="M65" s="80"/>
      <c r="P65" s="80"/>
      <c r="Q65" s="80"/>
      <c r="R65" s="80"/>
      <c r="S65" s="80"/>
    </row>
    <row r="66" spans="1:19">
      <c r="A66"/>
      <c r="B66"/>
      <c r="C66"/>
      <c r="D66"/>
      <c r="E66"/>
      <c r="F66"/>
      <c r="G66"/>
      <c r="H66"/>
      <c r="I66"/>
      <c r="J66"/>
      <c r="K66"/>
      <c r="L66" s="80"/>
      <c r="M66" s="80"/>
      <c r="P66" s="80"/>
      <c r="Q66" s="80"/>
      <c r="R66" s="80"/>
      <c r="S66" s="80"/>
    </row>
    <row r="67" spans="1:19">
      <c r="A67"/>
      <c r="B67"/>
      <c r="C67"/>
      <c r="D67"/>
      <c r="E67"/>
      <c r="F67"/>
      <c r="G67"/>
      <c r="H67"/>
      <c r="I67"/>
      <c r="J67"/>
      <c r="K67"/>
      <c r="L67" s="80"/>
      <c r="M67" s="80"/>
      <c r="P67" s="80"/>
      <c r="Q67" s="80"/>
      <c r="R67" s="80"/>
      <c r="S67" s="80"/>
    </row>
    <row r="68" spans="1:19">
      <c r="A68"/>
      <c r="B68"/>
      <c r="C68"/>
      <c r="D68"/>
      <c r="E68"/>
      <c r="F68"/>
      <c r="G68"/>
      <c r="H68"/>
      <c r="I68"/>
      <c r="J68"/>
      <c r="K68"/>
      <c r="L68" s="80"/>
      <c r="M68" s="80"/>
      <c r="P68" s="80"/>
      <c r="Q68" s="80"/>
      <c r="R68" s="80"/>
      <c r="S68" s="80"/>
    </row>
    <row r="69" spans="1:19">
      <c r="A69"/>
      <c r="B69"/>
      <c r="C69"/>
      <c r="D69"/>
      <c r="E69"/>
      <c r="F69"/>
      <c r="G69"/>
      <c r="H69"/>
      <c r="I69"/>
      <c r="J69"/>
      <c r="K69"/>
      <c r="L69" s="80"/>
      <c r="M69" s="80"/>
      <c r="P69" s="80"/>
      <c r="Q69" s="80"/>
      <c r="R69" s="80"/>
      <c r="S69" s="80"/>
    </row>
    <row r="70" spans="1:19">
      <c r="A70"/>
      <c r="B70"/>
      <c r="C70"/>
      <c r="D70"/>
      <c r="E70"/>
      <c r="F70"/>
      <c r="G70"/>
      <c r="H70"/>
      <c r="I70"/>
      <c r="J70"/>
      <c r="K70"/>
      <c r="L70" s="80"/>
      <c r="M70" s="80"/>
      <c r="P70" s="80"/>
      <c r="Q70" s="80"/>
      <c r="R70" s="80"/>
      <c r="S70" s="80"/>
    </row>
    <row r="71" spans="1:19">
      <c r="A71"/>
      <c r="B71"/>
      <c r="C71"/>
      <c r="D71"/>
      <c r="E71"/>
      <c r="F71"/>
      <c r="G71"/>
      <c r="H71"/>
      <c r="I71"/>
      <c r="J71"/>
      <c r="K71"/>
      <c r="L71" s="80"/>
      <c r="M71" s="80"/>
      <c r="P71" s="80"/>
      <c r="Q71" s="80"/>
      <c r="R71" s="80"/>
      <c r="S71" s="80"/>
    </row>
    <row r="72" spans="1:19">
      <c r="A72"/>
      <c r="B72"/>
      <c r="C72"/>
      <c r="D72"/>
      <c r="E72"/>
      <c r="F72"/>
      <c r="G72"/>
      <c r="H72"/>
      <c r="I72"/>
      <c r="J72"/>
      <c r="K72"/>
      <c r="L72" s="80"/>
      <c r="M72" s="80"/>
      <c r="P72" s="80"/>
      <c r="Q72" s="80"/>
      <c r="R72" s="80"/>
      <c r="S72" s="80"/>
    </row>
    <row r="73" spans="1:19">
      <c r="A73"/>
      <c r="B73"/>
      <c r="C73"/>
      <c r="D73"/>
      <c r="E73"/>
      <c r="F73"/>
      <c r="G73"/>
      <c r="H73"/>
      <c r="I73"/>
      <c r="J73"/>
      <c r="K73"/>
      <c r="L73" s="80"/>
      <c r="M73" s="80"/>
      <c r="P73" s="80"/>
      <c r="Q73" s="80"/>
      <c r="R73" s="80"/>
      <c r="S73" s="80"/>
    </row>
    <row r="74" spans="1:19">
      <c r="A74"/>
      <c r="B74"/>
      <c r="C74"/>
      <c r="D74"/>
      <c r="E74"/>
      <c r="F74"/>
      <c r="G74"/>
      <c r="H74"/>
      <c r="I74"/>
      <c r="J74"/>
      <c r="K74"/>
      <c r="L74" s="80"/>
      <c r="M74" s="80"/>
    </row>
    <row r="75" spans="1:19">
      <c r="A75"/>
      <c r="B75"/>
      <c r="C75"/>
      <c r="D75"/>
      <c r="E75"/>
      <c r="F75"/>
      <c r="G75"/>
      <c r="H75"/>
      <c r="I75"/>
      <c r="J75"/>
      <c r="K75"/>
      <c r="L75" s="80"/>
      <c r="M75" s="80"/>
    </row>
    <row r="76" spans="1:19">
      <c r="A76"/>
      <c r="B76"/>
      <c r="C76"/>
      <c r="D76"/>
      <c r="E76"/>
      <c r="F76"/>
      <c r="G76"/>
      <c r="H76"/>
      <c r="I76"/>
      <c r="J76"/>
      <c r="K76"/>
      <c r="L76" s="80"/>
      <c r="M76" s="80"/>
    </row>
    <row r="77" spans="1:19">
      <c r="A77"/>
      <c r="B77"/>
      <c r="C77"/>
      <c r="D77"/>
      <c r="E77"/>
      <c r="F77"/>
      <c r="G77"/>
      <c r="H77"/>
      <c r="I77"/>
      <c r="J77"/>
      <c r="K77"/>
      <c r="L77" s="80"/>
      <c r="M77" s="80"/>
    </row>
    <row r="78" spans="1:19">
      <c r="A78"/>
      <c r="B78"/>
      <c r="C78"/>
      <c r="D78"/>
      <c r="E78"/>
      <c r="F78"/>
      <c r="G78"/>
      <c r="H78"/>
      <c r="I78"/>
      <c r="J78"/>
      <c r="K78"/>
      <c r="L78" s="80"/>
      <c r="M78" s="80"/>
    </row>
    <row r="79" spans="1:19">
      <c r="A79"/>
      <c r="B79"/>
      <c r="C79"/>
      <c r="D79"/>
      <c r="E79"/>
      <c r="F79"/>
      <c r="G79"/>
      <c r="H79"/>
      <c r="I79"/>
      <c r="J79"/>
      <c r="K79"/>
      <c r="L79" s="80"/>
      <c r="M79" s="80"/>
    </row>
    <row r="80" spans="1:19">
      <c r="A80"/>
      <c r="B80"/>
      <c r="C80"/>
      <c r="D80"/>
      <c r="E80"/>
      <c r="F80"/>
      <c r="G80"/>
      <c r="H80"/>
      <c r="I80"/>
      <c r="J80"/>
      <c r="K80"/>
      <c r="L80" s="80"/>
      <c r="M80" s="80"/>
    </row>
    <row r="81" spans="1:13">
      <c r="A81"/>
      <c r="B81"/>
      <c r="C81"/>
      <c r="D81"/>
      <c r="E81"/>
      <c r="F81"/>
      <c r="G81"/>
      <c r="H81"/>
      <c r="I81"/>
      <c r="J81"/>
      <c r="K81"/>
      <c r="L81" s="80"/>
      <c r="M81" s="80"/>
    </row>
    <row r="82" spans="1:13">
      <c r="A82"/>
      <c r="B82"/>
      <c r="C82"/>
      <c r="D82"/>
      <c r="E82"/>
      <c r="F82"/>
      <c r="G82"/>
      <c r="H82"/>
      <c r="I82"/>
      <c r="J82"/>
      <c r="K82"/>
      <c r="L82" s="80"/>
      <c r="M82" s="80"/>
    </row>
    <row r="83" spans="1:13">
      <c r="A83"/>
      <c r="B83"/>
      <c r="C83"/>
      <c r="D83"/>
      <c r="E83"/>
      <c r="F83"/>
      <c r="G83"/>
      <c r="H83"/>
      <c r="I83"/>
      <c r="J83"/>
      <c r="K83"/>
      <c r="L83" s="80"/>
      <c r="M83" s="80"/>
    </row>
    <row r="84" spans="1:13">
      <c r="A84"/>
      <c r="B84"/>
      <c r="C84"/>
      <c r="D84"/>
      <c r="E84"/>
      <c r="F84"/>
      <c r="G84"/>
      <c r="H84"/>
      <c r="I84"/>
      <c r="J84"/>
      <c r="K84"/>
      <c r="L84" s="80"/>
      <c r="M84" s="80"/>
    </row>
    <row r="85" spans="1:13">
      <c r="A85"/>
      <c r="B85"/>
      <c r="C85"/>
      <c r="D85"/>
      <c r="E85"/>
      <c r="F85"/>
      <c r="G85"/>
      <c r="H85"/>
      <c r="I85"/>
      <c r="J85"/>
      <c r="K85"/>
      <c r="L85" s="80"/>
      <c r="M85" s="80"/>
    </row>
    <row r="86" spans="1:13">
      <c r="A86"/>
      <c r="B86"/>
      <c r="C86"/>
      <c r="D86"/>
      <c r="E86"/>
      <c r="F86"/>
      <c r="G86"/>
      <c r="H86"/>
      <c r="I86"/>
      <c r="J86"/>
      <c r="K86"/>
      <c r="L86" s="80"/>
      <c r="M86" s="80"/>
    </row>
    <row r="87" spans="1:13">
      <c r="A87"/>
      <c r="B87"/>
      <c r="C87"/>
      <c r="D87"/>
      <c r="E87"/>
      <c r="F87"/>
      <c r="G87"/>
      <c r="H87"/>
      <c r="I87"/>
      <c r="J87"/>
      <c r="K87"/>
      <c r="L87" s="80"/>
      <c r="M87" s="80"/>
    </row>
    <row r="88" spans="1:13">
      <c r="A88"/>
      <c r="B88"/>
      <c r="C88"/>
      <c r="D88"/>
      <c r="E88"/>
      <c r="F88"/>
      <c r="G88"/>
      <c r="H88"/>
      <c r="I88"/>
      <c r="J88"/>
      <c r="K88"/>
      <c r="L88" s="80"/>
      <c r="M88" s="80"/>
    </row>
    <row r="89" spans="1:13">
      <c r="A89"/>
      <c r="B89"/>
      <c r="C89"/>
      <c r="D89"/>
      <c r="E89"/>
      <c r="F89"/>
      <c r="G89"/>
      <c r="H89"/>
      <c r="I89"/>
      <c r="J89"/>
      <c r="K89"/>
      <c r="L89" s="80"/>
      <c r="M89" s="80"/>
    </row>
    <row r="90" spans="1:13">
      <c r="A90"/>
      <c r="B90"/>
      <c r="C90"/>
      <c r="D90"/>
      <c r="E90"/>
      <c r="F90"/>
      <c r="G90"/>
      <c r="H90"/>
      <c r="I90"/>
      <c r="J90"/>
      <c r="K90"/>
      <c r="L90" s="80"/>
      <c r="M90" s="80"/>
    </row>
    <row r="91" spans="1:13">
      <c r="A91"/>
      <c r="B91"/>
      <c r="C91"/>
      <c r="D91"/>
      <c r="E91"/>
      <c r="F91"/>
      <c r="G91"/>
      <c r="H91"/>
      <c r="I91"/>
      <c r="J91"/>
      <c r="K91"/>
      <c r="L91" s="80"/>
      <c r="M91" s="80"/>
    </row>
    <row r="92" spans="1:13">
      <c r="A92"/>
      <c r="B92"/>
      <c r="C92"/>
      <c r="D92"/>
      <c r="E92"/>
      <c r="F92"/>
      <c r="G92"/>
      <c r="H92"/>
      <c r="I92"/>
      <c r="J92"/>
      <c r="K92"/>
      <c r="L92" s="80"/>
      <c r="M92" s="80"/>
    </row>
    <row r="93" spans="1:13">
      <c r="A93"/>
      <c r="B93"/>
      <c r="C93"/>
      <c r="D93"/>
      <c r="E93"/>
      <c r="F93"/>
      <c r="G93"/>
      <c r="H93"/>
      <c r="I93"/>
      <c r="J93"/>
      <c r="K93"/>
      <c r="L93" s="80"/>
      <c r="M93" s="80"/>
    </row>
    <row r="94" spans="1:13">
      <c r="A94"/>
      <c r="B94"/>
      <c r="C94"/>
      <c r="D94"/>
      <c r="E94"/>
      <c r="F94"/>
      <c r="G94"/>
      <c r="H94"/>
      <c r="I94"/>
      <c r="J94"/>
      <c r="K94"/>
      <c r="L94" s="80"/>
      <c r="M94" s="80"/>
    </row>
    <row r="95" spans="1:13">
      <c r="A95"/>
      <c r="B95"/>
      <c r="C95"/>
      <c r="D95"/>
      <c r="E95"/>
      <c r="F95"/>
      <c r="G95"/>
      <c r="H95"/>
      <c r="I95"/>
      <c r="J95"/>
      <c r="K95"/>
      <c r="L95" s="80"/>
      <c r="M95" s="80"/>
    </row>
    <row r="96" spans="1:13">
      <c r="A96"/>
      <c r="B96"/>
      <c r="C96"/>
      <c r="D96"/>
      <c r="E96"/>
      <c r="F96"/>
      <c r="G96"/>
      <c r="H96"/>
      <c r="I96"/>
      <c r="J96"/>
      <c r="K96"/>
      <c r="L96" s="80"/>
      <c r="M96" s="80"/>
    </row>
    <row r="97" spans="1:13">
      <c r="A97"/>
      <c r="B97"/>
      <c r="C97"/>
      <c r="D97"/>
      <c r="E97"/>
      <c r="F97"/>
      <c r="G97"/>
      <c r="H97"/>
      <c r="I97"/>
      <c r="J97"/>
      <c r="K97"/>
      <c r="L97" s="80"/>
      <c r="M97" s="80"/>
    </row>
    <row r="98" spans="1:13">
      <c r="A98"/>
      <c r="B98"/>
      <c r="C98"/>
      <c r="D98"/>
      <c r="E98"/>
      <c r="F98"/>
      <c r="G98"/>
      <c r="H98"/>
      <c r="I98"/>
      <c r="J98"/>
      <c r="K98"/>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50">
    <sortCondition descending="1" ref="Q7:Q50"/>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40"/>
  <sheetViews>
    <sheetView showGridLines="0" workbookViewId="0">
      <selection activeCell="S30" sqref="S30"/>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46" t="s">
        <v>515</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507</v>
      </c>
      <c r="B3" s="1549"/>
      <c r="C3" s="1549"/>
      <c r="D3" s="1549"/>
      <c r="E3" s="1549"/>
      <c r="F3" s="1549"/>
      <c r="G3" s="1549"/>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159</v>
      </c>
      <c r="B8" s="557">
        <v>5429.4160000000002</v>
      </c>
      <c r="C8" s="557">
        <v>4147</v>
      </c>
      <c r="D8" s="589">
        <v>2.2015444907823216</v>
      </c>
      <c r="E8" s="760"/>
      <c r="F8" s="556" t="s">
        <v>387</v>
      </c>
      <c r="G8" s="557">
        <v>965.7</v>
      </c>
      <c r="H8" s="557">
        <v>3028</v>
      </c>
      <c r="I8" s="589">
        <v>4.0060233466908928</v>
      </c>
      <c r="J8" s="597"/>
      <c r="K8" s="680" t="s">
        <v>151</v>
      </c>
      <c r="L8" s="555">
        <v>1552.7819999999999</v>
      </c>
      <c r="M8" s="555">
        <v>339.096</v>
      </c>
      <c r="N8" s="669">
        <v>4.5791811168518644</v>
      </c>
      <c r="O8" s="597"/>
      <c r="P8" s="680" t="s">
        <v>163</v>
      </c>
      <c r="Q8" s="555">
        <v>1539.26</v>
      </c>
      <c r="R8" s="555">
        <v>321.14499999999998</v>
      </c>
      <c r="S8" s="669">
        <v>4.7930374130065863</v>
      </c>
    </row>
    <row r="9" spans="1:27" ht="15.75">
      <c r="A9" s="556" t="s">
        <v>161</v>
      </c>
      <c r="B9" s="557">
        <v>3469.6680000000001</v>
      </c>
      <c r="C9" s="557">
        <v>3983</v>
      </c>
      <c r="D9" s="589">
        <v>2.7169908835058956</v>
      </c>
      <c r="E9" s="761"/>
      <c r="F9" s="556" t="s">
        <v>164</v>
      </c>
      <c r="G9" s="557">
        <v>610.65099999999995</v>
      </c>
      <c r="H9" s="557">
        <v>3689</v>
      </c>
      <c r="I9" s="589">
        <v>2.6950195290950414</v>
      </c>
      <c r="J9" s="597"/>
      <c r="K9" s="556" t="s">
        <v>149</v>
      </c>
      <c r="L9" s="557">
        <v>1433.306</v>
      </c>
      <c r="M9" s="557">
        <v>300.07600000000002</v>
      </c>
      <c r="N9" s="589">
        <v>4.7764766259214326</v>
      </c>
      <c r="O9" s="597"/>
      <c r="P9" s="556" t="s">
        <v>151</v>
      </c>
      <c r="Q9" s="557">
        <v>1152.7159999999999</v>
      </c>
      <c r="R9" s="557">
        <v>284.755</v>
      </c>
      <c r="S9" s="589">
        <v>4.0480974873136555</v>
      </c>
    </row>
    <row r="10" spans="1:27" ht="15.75">
      <c r="A10" s="556" t="s">
        <v>387</v>
      </c>
      <c r="B10" s="557">
        <v>3186.9940000000001</v>
      </c>
      <c r="C10" s="557">
        <v>7456</v>
      </c>
      <c r="D10" s="589">
        <v>3.7532816250197265</v>
      </c>
      <c r="E10" s="760"/>
      <c r="F10" s="556" t="s">
        <v>161</v>
      </c>
      <c r="G10" s="557">
        <v>136.239</v>
      </c>
      <c r="H10" s="557">
        <v>726</v>
      </c>
      <c r="I10" s="589">
        <v>2.4469090125363699</v>
      </c>
      <c r="J10" s="597"/>
      <c r="K10" s="556" t="s">
        <v>387</v>
      </c>
      <c r="L10" s="557">
        <v>967.42700000000002</v>
      </c>
      <c r="M10" s="557">
        <v>157.34899999999999</v>
      </c>
      <c r="N10" s="589">
        <v>6.1482882001156671</v>
      </c>
      <c r="O10" s="597"/>
      <c r="P10" s="556" t="s">
        <v>160</v>
      </c>
      <c r="Q10" s="557">
        <v>993.91899999999998</v>
      </c>
      <c r="R10" s="557">
        <v>215.197</v>
      </c>
      <c r="S10" s="589">
        <v>4.6186471000989791</v>
      </c>
    </row>
    <row r="11" spans="1:27" ht="16.5" thickBot="1">
      <c r="A11" s="556" t="s">
        <v>168</v>
      </c>
      <c r="B11" s="557">
        <v>2088.6590000000001</v>
      </c>
      <c r="C11" s="557">
        <v>4122</v>
      </c>
      <c r="D11" s="589">
        <v>1.9933414008921397</v>
      </c>
      <c r="E11" s="761"/>
      <c r="F11" s="556" t="s">
        <v>168</v>
      </c>
      <c r="G11" s="557">
        <v>123.254</v>
      </c>
      <c r="H11" s="557">
        <v>1078</v>
      </c>
      <c r="I11" s="589">
        <v>1.802090796110827</v>
      </c>
      <c r="J11" s="597"/>
      <c r="K11" s="556" t="s">
        <v>166</v>
      </c>
      <c r="L11" s="557">
        <v>955.30399999999997</v>
      </c>
      <c r="M11" s="557">
        <v>167.78700000000001</v>
      </c>
      <c r="N11" s="589">
        <v>5.6935519438335502</v>
      </c>
      <c r="O11" s="597"/>
      <c r="P11" s="556" t="s">
        <v>387</v>
      </c>
      <c r="Q11" s="557">
        <v>738.93399999999997</v>
      </c>
      <c r="R11" s="557">
        <v>163.27099999999999</v>
      </c>
      <c r="S11" s="589">
        <v>4.5258129122746844</v>
      </c>
    </row>
    <row r="12" spans="1:27" ht="16.5" thickBot="1">
      <c r="A12" s="556" t="s">
        <v>151</v>
      </c>
      <c r="B12" s="557">
        <v>1511.9349999999999</v>
      </c>
      <c r="C12" s="557">
        <v>1895</v>
      </c>
      <c r="D12" s="589">
        <v>1.9101592752200502</v>
      </c>
      <c r="E12" s="761"/>
      <c r="F12" s="862" t="s">
        <v>269</v>
      </c>
      <c r="G12" s="560">
        <v>1973.807</v>
      </c>
      <c r="H12" s="560">
        <v>9433</v>
      </c>
      <c r="I12" s="668">
        <v>3.0458292440543429</v>
      </c>
      <c r="J12" s="597"/>
      <c r="K12" s="556" t="s">
        <v>167</v>
      </c>
      <c r="L12" s="557">
        <v>935.43200000000002</v>
      </c>
      <c r="M12" s="557">
        <v>280.73</v>
      </c>
      <c r="N12" s="589">
        <v>3.3321412032914188</v>
      </c>
      <c r="O12" s="597"/>
      <c r="P12" s="556" t="s">
        <v>471</v>
      </c>
      <c r="Q12" s="557">
        <v>443.57299999999998</v>
      </c>
      <c r="R12" s="557">
        <v>80.218000000000004</v>
      </c>
      <c r="S12" s="589">
        <v>5.5295943553815849</v>
      </c>
    </row>
    <row r="13" spans="1:27" ht="15.75">
      <c r="A13" s="556" t="s">
        <v>165</v>
      </c>
      <c r="B13" s="557">
        <v>1381.835</v>
      </c>
      <c r="C13" s="557">
        <v>3956</v>
      </c>
      <c r="D13" s="589">
        <v>2.8689191686199931</v>
      </c>
      <c r="E13" s="761"/>
      <c r="F13"/>
      <c r="G13"/>
      <c r="H13"/>
      <c r="I13"/>
      <c r="J13" s="597"/>
      <c r="K13" s="556" t="s">
        <v>161</v>
      </c>
      <c r="L13" s="557">
        <v>478.18099999999998</v>
      </c>
      <c r="M13" s="557">
        <v>146.36799999999999</v>
      </c>
      <c r="N13" s="589">
        <v>3.266977754700481</v>
      </c>
      <c r="O13" s="597"/>
      <c r="P13" s="556" t="s">
        <v>149</v>
      </c>
      <c r="Q13" s="557">
        <v>362.82</v>
      </c>
      <c r="R13" s="557">
        <v>58.534999999999997</v>
      </c>
      <c r="S13" s="589">
        <v>6.1983428717861111</v>
      </c>
    </row>
    <row r="14" spans="1:27" ht="15.75">
      <c r="A14" s="556" t="s">
        <v>160</v>
      </c>
      <c r="B14" s="557">
        <v>1223.114</v>
      </c>
      <c r="C14" s="557">
        <v>820</v>
      </c>
      <c r="D14" s="589">
        <v>2.9965871979498688</v>
      </c>
      <c r="E14" s="761"/>
      <c r="J14" s="597"/>
      <c r="K14" s="556" t="s">
        <v>148</v>
      </c>
      <c r="L14" s="557">
        <v>298.60399999999998</v>
      </c>
      <c r="M14" s="557">
        <v>51.012</v>
      </c>
      <c r="N14" s="589">
        <v>5.8536030737865596</v>
      </c>
      <c r="O14" s="597"/>
      <c r="P14" s="556" t="s">
        <v>148</v>
      </c>
      <c r="Q14" s="557">
        <v>279.86900000000003</v>
      </c>
      <c r="R14" s="557">
        <v>39.213999999999999</v>
      </c>
      <c r="S14" s="589">
        <v>7.1369663895547522</v>
      </c>
    </row>
    <row r="15" spans="1:27" ht="15.75">
      <c r="A15" s="556" t="s">
        <v>164</v>
      </c>
      <c r="B15" s="557">
        <v>935.74400000000003</v>
      </c>
      <c r="C15" s="557">
        <v>4351</v>
      </c>
      <c r="D15" s="589">
        <v>2.5151163290758181</v>
      </c>
      <c r="E15" s="761"/>
      <c r="F15" s="80"/>
      <c r="G15" s="80"/>
      <c r="H15" s="80"/>
      <c r="I15" s="80"/>
      <c r="J15" s="597"/>
      <c r="K15" s="556" t="s">
        <v>159</v>
      </c>
      <c r="L15" s="557">
        <v>281.50799999999998</v>
      </c>
      <c r="M15" s="557">
        <v>70.683000000000007</v>
      </c>
      <c r="N15" s="589">
        <v>3.9826832477399083</v>
      </c>
      <c r="O15" s="597"/>
      <c r="P15" s="944" t="s">
        <v>147</v>
      </c>
      <c r="Q15" s="861">
        <v>212.10499999999999</v>
      </c>
      <c r="R15" s="861">
        <v>39.177999999999997</v>
      </c>
      <c r="S15" s="945">
        <v>5.4138802389095924</v>
      </c>
      <c r="U15"/>
      <c r="V15"/>
      <c r="W15"/>
      <c r="X15"/>
    </row>
    <row r="16" spans="1:27" ht="16.5" thickBot="1">
      <c r="A16" s="556" t="s">
        <v>146</v>
      </c>
      <c r="B16" s="557">
        <v>909.23599999999999</v>
      </c>
      <c r="C16" s="557">
        <v>3532</v>
      </c>
      <c r="D16" s="589">
        <v>3.6806405647851288</v>
      </c>
      <c r="E16" s="761"/>
      <c r="F16" s="80"/>
      <c r="G16" s="80"/>
      <c r="H16" s="80"/>
      <c r="I16" s="80"/>
      <c r="J16" s="597"/>
      <c r="K16" s="556" t="s">
        <v>163</v>
      </c>
      <c r="L16" s="557">
        <v>227.85400000000001</v>
      </c>
      <c r="M16" s="557">
        <v>56.9</v>
      </c>
      <c r="N16" s="589">
        <v>4.0044639718804929</v>
      </c>
      <c r="O16" s="597"/>
      <c r="P16" s="944" t="s">
        <v>296</v>
      </c>
      <c r="Q16" s="861">
        <v>107.664</v>
      </c>
      <c r="R16" s="861">
        <v>20.538</v>
      </c>
      <c r="S16" s="945">
        <v>5.2421852176453401</v>
      </c>
      <c r="U16"/>
      <c r="V16"/>
      <c r="W16"/>
      <c r="X16"/>
    </row>
    <row r="17" spans="1:24" ht="16.5" thickBot="1">
      <c r="A17" s="556" t="s">
        <v>149</v>
      </c>
      <c r="B17" s="557">
        <v>583.33399999999995</v>
      </c>
      <c r="C17" s="557">
        <v>681</v>
      </c>
      <c r="D17" s="589">
        <v>2.4880955427596501</v>
      </c>
      <c r="E17" s="760"/>
      <c r="F17" s="80"/>
      <c r="G17" s="80"/>
      <c r="H17" s="80"/>
      <c r="I17" s="80"/>
      <c r="J17" s="597"/>
      <c r="K17" s="556" t="s">
        <v>146</v>
      </c>
      <c r="L17" s="557">
        <v>213.24299999999999</v>
      </c>
      <c r="M17" s="557">
        <v>71.981999999999999</v>
      </c>
      <c r="N17" s="589">
        <v>2.9624489455697258</v>
      </c>
      <c r="O17" s="597"/>
      <c r="P17" s="862" t="s">
        <v>269</v>
      </c>
      <c r="Q17" s="560">
        <v>6081.82</v>
      </c>
      <c r="R17" s="560">
        <v>1276.605</v>
      </c>
      <c r="S17" s="668">
        <v>4.7640577939143274</v>
      </c>
      <c r="U17"/>
      <c r="V17"/>
      <c r="W17"/>
      <c r="X17"/>
    </row>
    <row r="18" spans="1:24" ht="16.5" thickBot="1">
      <c r="A18" s="556" t="s">
        <v>148</v>
      </c>
      <c r="B18" s="557">
        <v>510.625</v>
      </c>
      <c r="C18" s="557">
        <v>614</v>
      </c>
      <c r="D18" s="589">
        <v>1.5227400822466024</v>
      </c>
      <c r="E18" s="762"/>
      <c r="F18" s="80"/>
      <c r="G18" s="80"/>
      <c r="H18" s="80"/>
      <c r="K18" s="944" t="s">
        <v>147</v>
      </c>
      <c r="L18" s="861">
        <v>202.77099999999999</v>
      </c>
      <c r="M18" s="861">
        <v>65.986000000000004</v>
      </c>
      <c r="N18" s="945">
        <v>3.0729397144848902</v>
      </c>
      <c r="O18" s="597"/>
      <c r="P18"/>
      <c r="Q18"/>
      <c r="R18"/>
      <c r="S18"/>
      <c r="U18"/>
      <c r="V18"/>
      <c r="W18"/>
      <c r="X18"/>
    </row>
    <row r="19" spans="1:24" ht="16.5" thickBot="1">
      <c r="A19" s="862" t="s">
        <v>269</v>
      </c>
      <c r="B19" s="560">
        <v>21583.5</v>
      </c>
      <c r="C19" s="560">
        <v>36250</v>
      </c>
      <c r="D19" s="668">
        <v>2.4772782730638183</v>
      </c>
      <c r="E19" s="763"/>
      <c r="F19" s="80"/>
      <c r="G19" s="80"/>
      <c r="H19" s="80"/>
      <c r="J19" s="597"/>
      <c r="K19" s="556" t="s">
        <v>155</v>
      </c>
      <c r="L19" s="557">
        <v>201.88900000000001</v>
      </c>
      <c r="M19" s="557">
        <v>62.292999999999999</v>
      </c>
      <c r="N19" s="589">
        <v>3.2409580530717741</v>
      </c>
      <c r="O19" s="597"/>
      <c r="P19"/>
      <c r="Q19"/>
      <c r="R19"/>
      <c r="S19"/>
      <c r="U19"/>
      <c r="V19"/>
      <c r="W19"/>
      <c r="X19"/>
    </row>
    <row r="20" spans="1:24" ht="15" customHeight="1" thickBot="1">
      <c r="A20"/>
      <c r="B20"/>
      <c r="C20"/>
      <c r="D20"/>
      <c r="E20" s="763"/>
      <c r="F20" s="80"/>
      <c r="G20" s="80"/>
      <c r="H20" s="80"/>
      <c r="J20" s="597"/>
      <c r="K20" s="862" t="s">
        <v>269</v>
      </c>
      <c r="L20" s="560">
        <v>8213.7160000000003</v>
      </c>
      <c r="M20" s="560">
        <v>1818.412</v>
      </c>
      <c r="N20" s="668">
        <v>4.5169719513509587</v>
      </c>
      <c r="O20" s="597"/>
      <c r="P20"/>
      <c r="Q20"/>
      <c r="R20"/>
      <c r="S20"/>
      <c r="U20"/>
      <c r="V20"/>
      <c r="W20"/>
      <c r="X20"/>
    </row>
    <row r="21" spans="1:24">
      <c r="A21"/>
      <c r="B21"/>
      <c r="C21"/>
      <c r="D21"/>
      <c r="E21" s="764"/>
      <c r="F21" s="80"/>
      <c r="G21" s="80"/>
      <c r="H21" s="80"/>
      <c r="J21" s="597"/>
      <c r="K21"/>
      <c r="L21"/>
      <c r="M21"/>
      <c r="N21"/>
      <c r="P21"/>
      <c r="Q21"/>
      <c r="R21"/>
      <c r="S21"/>
    </row>
    <row r="22" spans="1:24">
      <c r="A22"/>
      <c r="B22"/>
      <c r="C22"/>
      <c r="D22"/>
      <c r="F22" s="80"/>
      <c r="G22" s="80"/>
      <c r="H22" s="80"/>
      <c r="K22"/>
      <c r="L22"/>
      <c r="M22"/>
      <c r="N22"/>
      <c r="P22"/>
      <c r="Q22"/>
      <c r="R22"/>
      <c r="S22"/>
    </row>
    <row r="23" spans="1:24">
      <c r="A23"/>
      <c r="B23"/>
      <c r="C23"/>
      <c r="D23"/>
      <c r="F23" s="80"/>
      <c r="G23" s="80"/>
      <c r="H23" s="80"/>
      <c r="K23"/>
      <c r="L23"/>
      <c r="M23"/>
      <c r="N23"/>
      <c r="P23"/>
      <c r="Q23"/>
      <c r="R23"/>
      <c r="S23"/>
    </row>
    <row r="24" spans="1:24">
      <c r="F24" s="80"/>
      <c r="G24" s="80"/>
      <c r="H24" s="80"/>
      <c r="K24"/>
      <c r="L24"/>
      <c r="M24"/>
      <c r="N24"/>
      <c r="P24"/>
      <c r="Q24"/>
      <c r="R24"/>
      <c r="S24"/>
    </row>
    <row r="25" spans="1:24">
      <c r="A25" s="80"/>
      <c r="B25" s="80"/>
      <c r="C25" s="80"/>
      <c r="D25" s="80"/>
      <c r="E25" s="80"/>
      <c r="F25" s="80"/>
      <c r="G25" s="80"/>
      <c r="H25" s="80"/>
      <c r="I25" s="80"/>
      <c r="K25"/>
      <c r="L25"/>
      <c r="M25"/>
      <c r="N25"/>
      <c r="P25"/>
      <c r="Q25"/>
      <c r="R25"/>
      <c r="S25"/>
    </row>
    <row r="26" spans="1:24">
      <c r="E26" s="80"/>
      <c r="F26" s="80"/>
      <c r="G26" s="80"/>
      <c r="H26" s="80"/>
      <c r="I26" s="80"/>
      <c r="K26"/>
      <c r="L26"/>
      <c r="M26"/>
      <c r="N26"/>
      <c r="P26"/>
      <c r="Q26"/>
      <c r="R26"/>
      <c r="S26"/>
    </row>
    <row r="27" spans="1:24">
      <c r="A27"/>
      <c r="B27"/>
      <c r="C27"/>
      <c r="D27"/>
      <c r="E27"/>
      <c r="F27"/>
      <c r="G27"/>
      <c r="H27"/>
      <c r="I27"/>
      <c r="J27"/>
      <c r="K27"/>
      <c r="L27"/>
      <c r="M27"/>
      <c r="N27"/>
      <c r="P27"/>
      <c r="Q27"/>
      <c r="R27"/>
      <c r="S27"/>
    </row>
    <row r="28" spans="1:24">
      <c r="A28"/>
      <c r="B28"/>
      <c r="C28"/>
      <c r="D28"/>
      <c r="E28"/>
      <c r="F28"/>
      <c r="G28"/>
      <c r="H28"/>
      <c r="I28"/>
      <c r="J28"/>
      <c r="K28"/>
      <c r="L28"/>
      <c r="M28"/>
      <c r="N28"/>
    </row>
    <row r="29" spans="1:24">
      <c r="A29"/>
      <c r="B29"/>
      <c r="C29"/>
      <c r="D29"/>
      <c r="E29"/>
      <c r="F29"/>
      <c r="G29"/>
      <c r="H29"/>
      <c r="I29"/>
      <c r="J29"/>
      <c r="K29"/>
      <c r="L29"/>
      <c r="M29"/>
      <c r="N29"/>
      <c r="P29" s="80"/>
      <c r="Q29" s="80"/>
      <c r="R29" s="80"/>
      <c r="S29" s="80"/>
    </row>
    <row r="30" spans="1:24">
      <c r="A30"/>
      <c r="B30"/>
      <c r="C30"/>
      <c r="D30"/>
      <c r="E30"/>
      <c r="F30"/>
      <c r="G30"/>
      <c r="H30"/>
      <c r="I30"/>
      <c r="J30"/>
      <c r="K30"/>
      <c r="L30"/>
      <c r="M30"/>
      <c r="N30"/>
      <c r="P30" s="80"/>
      <c r="Q30" s="80"/>
      <c r="R30" s="80"/>
      <c r="S30" s="80"/>
    </row>
    <row r="31" spans="1:24">
      <c r="A31"/>
      <c r="B31"/>
      <c r="C31"/>
      <c r="D31"/>
      <c r="E31"/>
      <c r="F31"/>
      <c r="G31"/>
      <c r="H31"/>
      <c r="I31"/>
      <c r="J31"/>
      <c r="K31"/>
      <c r="P31" s="80"/>
      <c r="Q31" s="80"/>
      <c r="R31" s="80"/>
      <c r="S31" s="80"/>
    </row>
    <row r="32" spans="1:24">
      <c r="A32"/>
      <c r="B32"/>
      <c r="C32"/>
      <c r="D32"/>
      <c r="E32"/>
      <c r="F32"/>
      <c r="G32"/>
      <c r="H32"/>
      <c r="I32"/>
      <c r="J32"/>
      <c r="K32"/>
      <c r="L32" s="80"/>
      <c r="M32" s="80"/>
      <c r="N32" s="80"/>
      <c r="P32" s="80"/>
      <c r="Q32" s="80"/>
      <c r="R32" s="80"/>
      <c r="S32" s="80"/>
    </row>
    <row r="33" spans="1:19">
      <c r="A33"/>
      <c r="B33"/>
      <c r="C33"/>
      <c r="D33"/>
      <c r="E33"/>
      <c r="F33"/>
      <c r="G33"/>
      <c r="H33"/>
      <c r="I33"/>
      <c r="J33"/>
      <c r="K33"/>
      <c r="L33" s="80"/>
      <c r="M33" s="80"/>
      <c r="N33" s="80"/>
      <c r="P33" s="80"/>
      <c r="Q33" s="80"/>
      <c r="R33" s="80"/>
      <c r="S33" s="80"/>
    </row>
    <row r="34" spans="1:19">
      <c r="A34"/>
      <c r="B34"/>
      <c r="C34"/>
      <c r="D34"/>
      <c r="E34"/>
      <c r="F34"/>
      <c r="G34"/>
      <c r="H34"/>
      <c r="I34"/>
      <c r="J34"/>
      <c r="K34"/>
      <c r="L34" s="80"/>
      <c r="M34" s="80"/>
      <c r="N34" s="80"/>
      <c r="P34" s="80"/>
      <c r="Q34" s="80"/>
      <c r="R34" s="80"/>
      <c r="S34" s="80"/>
    </row>
    <row r="35" spans="1:19">
      <c r="A35"/>
      <c r="B35"/>
      <c r="C35"/>
      <c r="D35"/>
      <c r="E35"/>
      <c r="F35"/>
      <c r="G35"/>
      <c r="H35"/>
      <c r="I35"/>
      <c r="J35"/>
      <c r="K35"/>
      <c r="L35" s="80"/>
      <c r="M35" s="80"/>
      <c r="N35" s="80"/>
      <c r="P35" s="80"/>
      <c r="Q35" s="80"/>
      <c r="R35" s="80"/>
      <c r="S35" s="80"/>
    </row>
    <row r="36" spans="1:19">
      <c r="A36"/>
      <c r="B36"/>
      <c r="C36"/>
      <c r="D36"/>
      <c r="E36"/>
      <c r="F36"/>
      <c r="G36"/>
      <c r="H36"/>
      <c r="I36"/>
      <c r="J36"/>
      <c r="K36"/>
      <c r="L36" s="80"/>
      <c r="M36" s="80"/>
      <c r="N36" s="80"/>
      <c r="P36" s="80"/>
      <c r="Q36" s="80"/>
      <c r="R36" s="80"/>
      <c r="S36" s="80"/>
    </row>
    <row r="37" spans="1:19">
      <c r="A37"/>
      <c r="B37"/>
      <c r="C37"/>
      <c r="D37"/>
      <c r="E37"/>
      <c r="F37"/>
      <c r="G37"/>
      <c r="H37"/>
      <c r="I37"/>
      <c r="J37"/>
      <c r="K37"/>
    </row>
    <row r="38" spans="1:19">
      <c r="A38"/>
      <c r="B38"/>
      <c r="C38"/>
      <c r="D38"/>
      <c r="E38"/>
      <c r="F38"/>
      <c r="G38"/>
      <c r="H38"/>
      <c r="I38"/>
      <c r="J38"/>
      <c r="K38"/>
      <c r="L38" s="80"/>
      <c r="M38" s="80"/>
      <c r="N38" s="80"/>
    </row>
    <row r="39" spans="1:19">
      <c r="A39"/>
      <c r="B39"/>
      <c r="C39"/>
      <c r="D39"/>
      <c r="E39"/>
      <c r="F39"/>
      <c r="G39"/>
      <c r="H39"/>
      <c r="I39"/>
      <c r="J39"/>
      <c r="K39"/>
      <c r="L39" s="80"/>
      <c r="M39" s="80"/>
      <c r="N39" s="80"/>
    </row>
    <row r="40" spans="1:19">
      <c r="A40"/>
      <c r="B40"/>
      <c r="C40"/>
      <c r="D40"/>
      <c r="E40"/>
      <c r="F40"/>
      <c r="G40"/>
      <c r="H40"/>
      <c r="I40"/>
      <c r="J40"/>
      <c r="K40"/>
      <c r="L40" s="80"/>
      <c r="M40" s="80"/>
      <c r="N40" s="80"/>
    </row>
    <row r="41" spans="1:19">
      <c r="A41"/>
      <c r="B41"/>
      <c r="C41"/>
      <c r="D41"/>
      <c r="E41"/>
      <c r="F41"/>
      <c r="G41"/>
      <c r="H41"/>
      <c r="I41"/>
      <c r="J41"/>
      <c r="K41"/>
      <c r="L41" s="80"/>
      <c r="M41" s="80"/>
      <c r="N41" s="80"/>
    </row>
    <row r="42" spans="1:19">
      <c r="A42"/>
      <c r="B42"/>
      <c r="C42"/>
      <c r="D42"/>
      <c r="E42"/>
      <c r="F42"/>
      <c r="G42"/>
      <c r="H42"/>
      <c r="I42"/>
      <c r="J42"/>
      <c r="K42"/>
      <c r="L42" s="80"/>
      <c r="M42" s="80"/>
      <c r="N42" s="80"/>
    </row>
    <row r="43" spans="1:19">
      <c r="A43"/>
      <c r="B43"/>
      <c r="C43"/>
      <c r="D43"/>
      <c r="E43"/>
      <c r="F43"/>
      <c r="G43"/>
      <c r="H43"/>
      <c r="I43"/>
      <c r="J43"/>
      <c r="K43"/>
      <c r="L43" s="80"/>
      <c r="M43" s="80"/>
      <c r="N43" s="80"/>
    </row>
    <row r="44" spans="1:19">
      <c r="A44"/>
      <c r="B44"/>
      <c r="C44"/>
      <c r="D44"/>
      <c r="E44"/>
      <c r="F44"/>
      <c r="G44"/>
      <c r="H44"/>
      <c r="I44"/>
      <c r="J44"/>
      <c r="K44"/>
      <c r="L44" s="80"/>
      <c r="M44" s="80"/>
      <c r="N44" s="80"/>
    </row>
    <row r="45" spans="1:19">
      <c r="A45"/>
      <c r="B45"/>
      <c r="C45"/>
      <c r="D45"/>
      <c r="E45"/>
      <c r="F45"/>
      <c r="G45"/>
      <c r="H45"/>
      <c r="I45"/>
      <c r="J45"/>
      <c r="K45"/>
      <c r="L45" s="80"/>
      <c r="M45" s="80"/>
      <c r="N45" s="80"/>
    </row>
    <row r="46" spans="1:19">
      <c r="A46"/>
      <c r="B46"/>
      <c r="C46"/>
      <c r="D46"/>
      <c r="E46"/>
      <c r="F46"/>
      <c r="G46"/>
      <c r="H46"/>
      <c r="I46"/>
      <c r="J46"/>
      <c r="K46"/>
      <c r="L46" s="80"/>
      <c r="M46" s="80"/>
      <c r="N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c r="B84"/>
      <c r="C84"/>
      <c r="D84"/>
      <c r="E84"/>
      <c r="F84"/>
      <c r="G84"/>
      <c r="H84"/>
      <c r="I84"/>
      <c r="J84"/>
      <c r="K84"/>
    </row>
    <row r="85" spans="1:12">
      <c r="A85"/>
      <c r="B85"/>
      <c r="C85"/>
      <c r="D85"/>
      <c r="E85"/>
      <c r="F85"/>
      <c r="G85"/>
      <c r="H85"/>
      <c r="I85"/>
      <c r="J85"/>
      <c r="K85"/>
    </row>
    <row r="86" spans="1:12">
      <c r="A86"/>
      <c r="B86"/>
      <c r="C86"/>
      <c r="D86"/>
      <c r="E86"/>
      <c r="F86"/>
      <c r="G86"/>
      <c r="H86"/>
      <c r="I86"/>
      <c r="J86"/>
      <c r="K86"/>
    </row>
    <row r="87" spans="1:12">
      <c r="A87"/>
      <c r="B87"/>
      <c r="C87"/>
      <c r="D87"/>
      <c r="E87"/>
      <c r="F87"/>
      <c r="G87"/>
      <c r="H87"/>
      <c r="I87"/>
      <c r="J87"/>
      <c r="K87"/>
    </row>
    <row r="88" spans="1:12">
      <c r="A88"/>
      <c r="B88"/>
      <c r="C88"/>
      <c r="D88"/>
      <c r="E88"/>
      <c r="F88"/>
      <c r="G88"/>
      <c r="H88"/>
      <c r="I88"/>
      <c r="J88"/>
      <c r="K88"/>
    </row>
    <row r="89" spans="1:12">
      <c r="A89"/>
      <c r="B89"/>
      <c r="C89"/>
      <c r="D89"/>
      <c r="E89"/>
      <c r="F89"/>
      <c r="G89"/>
      <c r="H89"/>
      <c r="I89"/>
      <c r="J89"/>
      <c r="K89"/>
    </row>
    <row r="90" spans="1:12">
      <c r="A90"/>
      <c r="B90"/>
      <c r="C90"/>
      <c r="D90"/>
      <c r="E90"/>
      <c r="F90"/>
      <c r="G90"/>
      <c r="H90"/>
      <c r="I90"/>
      <c r="J90"/>
      <c r="K90"/>
    </row>
    <row r="91" spans="1:12">
      <c r="A91"/>
      <c r="B91"/>
      <c r="C91"/>
      <c r="D91"/>
      <c r="E91"/>
      <c r="F91"/>
      <c r="G91"/>
      <c r="H91"/>
      <c r="I91"/>
      <c r="J91"/>
      <c r="K91"/>
    </row>
    <row r="92" spans="1:12">
      <c r="A92"/>
      <c r="B92"/>
      <c r="C92"/>
      <c r="D92"/>
      <c r="E92"/>
      <c r="F92"/>
      <c r="G92"/>
      <c r="H92"/>
      <c r="I92"/>
      <c r="J92"/>
      <c r="K92"/>
    </row>
    <row r="93" spans="1:12">
      <c r="A93"/>
      <c r="B93"/>
      <c r="C93"/>
      <c r="D93"/>
      <c r="E93"/>
      <c r="F93"/>
      <c r="G93"/>
      <c r="H93"/>
      <c r="I93"/>
      <c r="J93"/>
      <c r="K93"/>
    </row>
    <row r="94" spans="1:12">
      <c r="A94"/>
      <c r="B94"/>
      <c r="C94"/>
      <c r="D94"/>
      <c r="E94"/>
      <c r="F94"/>
      <c r="G94"/>
      <c r="H94"/>
      <c r="I94"/>
      <c r="J94"/>
      <c r="K94"/>
    </row>
    <row r="95" spans="1:12">
      <c r="A95"/>
      <c r="B95"/>
      <c r="C95"/>
      <c r="D95"/>
      <c r="E95"/>
      <c r="F95"/>
      <c r="G95"/>
      <c r="H95"/>
      <c r="I95"/>
      <c r="J95"/>
      <c r="K95"/>
    </row>
    <row r="96" spans="1:12">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s="80"/>
      <c r="B123" s="80"/>
      <c r="C123" s="80"/>
      <c r="D123" s="80"/>
      <c r="E123" s="80"/>
      <c r="F123" s="80"/>
      <c r="G123" s="80"/>
      <c r="H123" s="80"/>
    </row>
    <row r="124" spans="1:11">
      <c r="A124" s="80"/>
      <c r="B124" s="80"/>
      <c r="C124" s="80"/>
      <c r="D124" s="80"/>
      <c r="E124" s="80"/>
      <c r="F124" s="80"/>
      <c r="G124" s="80"/>
      <c r="H124" s="80"/>
    </row>
    <row r="125" spans="1:11">
      <c r="A125" s="80"/>
      <c r="B125" s="80"/>
      <c r="C125" s="80"/>
      <c r="D125" s="80"/>
      <c r="E125" s="80"/>
      <c r="F125" s="80"/>
      <c r="G125" s="80"/>
      <c r="H125" s="80"/>
    </row>
    <row r="126" spans="1:11">
      <c r="A126" s="80"/>
      <c r="B126" s="80"/>
      <c r="C126" s="80"/>
      <c r="D126" s="80"/>
      <c r="E126" s="80"/>
      <c r="F126" s="80"/>
      <c r="G126" s="80"/>
      <c r="H126" s="80"/>
    </row>
    <row r="127" spans="1:11">
      <c r="A127" s="80"/>
      <c r="B127" s="80"/>
      <c r="C127" s="80"/>
      <c r="D127" s="80"/>
      <c r="E127" s="80"/>
      <c r="F127" s="80"/>
      <c r="G127" s="80"/>
      <c r="H127" s="80"/>
    </row>
    <row r="128" spans="1:11">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row r="231" spans="1:8">
      <c r="A231" s="80"/>
      <c r="B231" s="80"/>
      <c r="C231" s="80"/>
      <c r="D231" s="80"/>
      <c r="E231" s="80"/>
      <c r="F231" s="80"/>
      <c r="G231" s="80"/>
      <c r="H231" s="80"/>
    </row>
    <row r="232" spans="1:8">
      <c r="A232" s="80"/>
      <c r="B232" s="80"/>
      <c r="C232" s="80"/>
      <c r="D232" s="80"/>
      <c r="E232" s="80"/>
      <c r="F232" s="80"/>
      <c r="G232" s="80"/>
      <c r="H232" s="80"/>
    </row>
    <row r="233" spans="1:8">
      <c r="A233" s="80"/>
      <c r="B233" s="80"/>
      <c r="C233" s="80"/>
      <c r="D233" s="80"/>
      <c r="E233" s="80"/>
      <c r="F233" s="80"/>
      <c r="G233" s="80"/>
      <c r="H233" s="80"/>
    </row>
    <row r="234" spans="1:8">
      <c r="A234" s="80"/>
      <c r="B234" s="80"/>
      <c r="C234" s="80"/>
      <c r="D234" s="80"/>
      <c r="E234" s="80"/>
      <c r="F234" s="80"/>
      <c r="G234" s="80"/>
      <c r="H234" s="80"/>
    </row>
    <row r="235" spans="1:8">
      <c r="A235" s="80"/>
      <c r="B235" s="80"/>
      <c r="C235" s="80"/>
      <c r="D235" s="80"/>
      <c r="E235" s="80"/>
      <c r="F235" s="80"/>
      <c r="G235" s="80"/>
      <c r="H235" s="80"/>
    </row>
    <row r="236" spans="1:8">
      <c r="A236" s="80"/>
      <c r="B236" s="80"/>
      <c r="C236" s="80"/>
      <c r="D236" s="80"/>
      <c r="E236" s="80"/>
      <c r="F236" s="80"/>
      <c r="G236" s="80"/>
      <c r="H236" s="80"/>
    </row>
    <row r="237" spans="1:8">
      <c r="A237" s="80"/>
      <c r="B237" s="80"/>
      <c r="C237" s="80"/>
      <c r="D237" s="80"/>
      <c r="E237" s="80"/>
      <c r="F237" s="80"/>
      <c r="G237" s="80"/>
      <c r="H237" s="80"/>
    </row>
    <row r="238" spans="1:8">
      <c r="A238" s="80"/>
      <c r="B238" s="80"/>
      <c r="C238" s="80"/>
      <c r="D238" s="80"/>
      <c r="E238" s="80"/>
      <c r="F238" s="80"/>
      <c r="G238" s="80"/>
      <c r="H238" s="80"/>
    </row>
    <row r="239" spans="1:8">
      <c r="A239" s="80"/>
      <c r="B239" s="80"/>
      <c r="C239" s="80"/>
      <c r="D239" s="80"/>
      <c r="E239" s="80"/>
      <c r="F239" s="80"/>
      <c r="G239" s="80"/>
      <c r="H239" s="80"/>
    </row>
    <row r="240" spans="1:8">
      <c r="A240" s="80"/>
      <c r="B240" s="80"/>
      <c r="C240" s="80"/>
      <c r="D240" s="80"/>
      <c r="E240" s="80"/>
      <c r="F240" s="80"/>
      <c r="G240" s="80"/>
      <c r="H240" s="80"/>
    </row>
  </sheetData>
  <sortState ref="P8:S27">
    <sortCondition descending="1" ref="Q8:Q27"/>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33" t="s">
        <v>474</v>
      </c>
      <c r="B5" s="1533"/>
      <c r="C5" s="1533"/>
      <c r="D5" s="1533"/>
      <c r="E5" s="1533"/>
      <c r="F5" s="1533"/>
      <c r="H5" s="588" t="s">
        <v>278</v>
      </c>
    </row>
    <row r="6" spans="1:20" ht="15.75" customHeight="1" thickBot="1">
      <c r="A6" s="1534" t="s">
        <v>124</v>
      </c>
      <c r="B6" s="1540" t="s">
        <v>475</v>
      </c>
      <c r="C6" s="1541"/>
      <c r="D6" s="1542"/>
      <c r="E6" s="1543" t="s">
        <v>476</v>
      </c>
      <c r="F6" s="1536" t="s">
        <v>477</v>
      </c>
    </row>
    <row r="7" spans="1:20" ht="21" customHeight="1" thickBot="1">
      <c r="A7" s="1535"/>
      <c r="B7" s="1193" t="s">
        <v>263</v>
      </c>
      <c r="C7" s="1193" t="s">
        <v>267</v>
      </c>
      <c r="D7" s="1193" t="s">
        <v>268</v>
      </c>
      <c r="E7" s="1550"/>
      <c r="F7" s="1537"/>
    </row>
    <row r="8" spans="1:20" ht="17.25" customHeight="1" thickBot="1">
      <c r="A8" s="781" t="s">
        <v>125</v>
      </c>
      <c r="B8" s="1296">
        <v>14377.906000000001</v>
      </c>
      <c r="C8" s="1194">
        <v>5387.8370000000004</v>
      </c>
      <c r="D8" s="808">
        <f t="shared" ref="D8:D13" si="0">(C8/B8)*100</f>
        <v>37.473029800027909</v>
      </c>
      <c r="E8" s="1194">
        <v>16711.374</v>
      </c>
      <c r="F8" s="808">
        <f t="shared" ref="F8:F13" si="1">((B8-E8)/E8)*100</f>
        <v>-13.963352145670363</v>
      </c>
      <c r="H8" s="616" t="s">
        <v>126</v>
      </c>
    </row>
    <row r="9" spans="1:20" ht="18" customHeight="1" thickBot="1">
      <c r="A9" s="781" t="s">
        <v>127</v>
      </c>
      <c r="B9" s="1297">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297">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297">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297">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297">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33" t="s">
        <v>480</v>
      </c>
      <c r="B18" s="1533"/>
      <c r="C18" s="1533"/>
      <c r="D18" s="1533"/>
      <c r="E18" s="1533"/>
      <c r="F18" s="1533"/>
      <c r="K18"/>
      <c r="L18"/>
      <c r="M18"/>
      <c r="O18" s="80"/>
      <c r="P18" s="80"/>
      <c r="Q18" s="80"/>
      <c r="R18" s="80"/>
      <c r="S18" s="80"/>
      <c r="T18" s="80"/>
    </row>
    <row r="19" spans="1:20" ht="16.5" customHeight="1" thickBot="1">
      <c r="A19" s="1538" t="s">
        <v>131</v>
      </c>
      <c r="B19" s="1540" t="s">
        <v>475</v>
      </c>
      <c r="C19" s="1541"/>
      <c r="D19" s="1542"/>
      <c r="E19" s="1543" t="s">
        <v>476</v>
      </c>
      <c r="F19" s="1536" t="s">
        <v>477</v>
      </c>
      <c r="K19"/>
      <c r="L19"/>
      <c r="M19"/>
      <c r="O19" s="80"/>
      <c r="P19" s="80"/>
      <c r="Q19" s="80"/>
      <c r="R19" s="80"/>
      <c r="S19" s="80"/>
      <c r="T19" s="80"/>
    </row>
    <row r="20" spans="1:20" ht="21" customHeight="1" thickBot="1">
      <c r="A20" s="1539"/>
      <c r="B20" s="779" t="s">
        <v>263</v>
      </c>
      <c r="C20" s="779" t="s">
        <v>379</v>
      </c>
      <c r="D20" s="779" t="s">
        <v>380</v>
      </c>
      <c r="E20" s="1544"/>
      <c r="F20" s="1545"/>
      <c r="K20"/>
      <c r="L20"/>
      <c r="M20"/>
      <c r="O20" s="80"/>
      <c r="P20" s="80"/>
      <c r="Q20" s="80"/>
      <c r="R20" s="80"/>
      <c r="S20" s="80"/>
      <c r="T20" s="80"/>
    </row>
    <row r="21" spans="1:20" ht="15.75" thickBot="1">
      <c r="A21" s="521" t="s">
        <v>125</v>
      </c>
      <c r="B21" s="1297">
        <v>41721.821000000004</v>
      </c>
      <c r="C21" s="1271">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297">
        <v>162785</v>
      </c>
      <c r="C22" s="1271">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297">
        <v>40226</v>
      </c>
      <c r="C23" s="1272">
        <v>0</v>
      </c>
      <c r="D23" s="808">
        <f t="shared" si="2"/>
        <v>0</v>
      </c>
      <c r="E23" s="674">
        <v>32923</v>
      </c>
      <c r="F23" s="808">
        <f t="shared" si="3"/>
        <v>22.182061173040125</v>
      </c>
      <c r="O23" s="80"/>
      <c r="P23" s="80"/>
      <c r="Q23" s="80"/>
      <c r="R23" s="80"/>
      <c r="S23" s="80"/>
      <c r="T23" s="80"/>
    </row>
    <row r="24" spans="1:20" ht="15.75" thickBot="1">
      <c r="A24" s="521" t="s">
        <v>128</v>
      </c>
      <c r="B24" s="1297">
        <v>12359.263999999999</v>
      </c>
      <c r="C24" s="1273">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297">
        <v>7481.7489999999998</v>
      </c>
      <c r="C25" s="1273">
        <v>396.25599999999997</v>
      </c>
      <c r="D25" s="808">
        <f t="shared" si="2"/>
        <v>5.2963017069939129</v>
      </c>
      <c r="E25" s="671">
        <v>5850.241</v>
      </c>
      <c r="F25" s="808">
        <f t="shared" si="3"/>
        <v>27.887876755846463</v>
      </c>
      <c r="O25" s="80"/>
      <c r="P25" s="80"/>
      <c r="Q25" s="80"/>
      <c r="R25" s="80"/>
      <c r="S25" s="80"/>
      <c r="T25" s="80"/>
    </row>
    <row r="26" spans="1:20" ht="15.75" thickBot="1">
      <c r="A26" s="521" t="s">
        <v>130</v>
      </c>
      <c r="B26" s="1297">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5"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532"/>
      <c r="D30" s="1532"/>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32"/>
      <c r="C41" s="1532"/>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46" t="s">
        <v>478</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479</v>
      </c>
      <c r="B3" s="1547"/>
      <c r="C3" s="1547"/>
      <c r="D3" s="1547"/>
      <c r="E3" s="1547"/>
      <c r="F3" s="1547"/>
      <c r="P3" s="541"/>
    </row>
    <row r="4" spans="1:24" ht="4.5" customHeight="1">
      <c r="A4" s="542"/>
      <c r="B4" s="542"/>
      <c r="C4" s="540"/>
      <c r="D4" s="540"/>
    </row>
    <row r="5" spans="1:24" ht="15.75" thickBot="1">
      <c r="A5" s="543" t="s">
        <v>133</v>
      </c>
      <c r="B5" s="1548" t="s">
        <v>134</v>
      </c>
      <c r="C5" s="1548"/>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7"/>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7"/>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473</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7"/>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7"/>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7"/>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7"/>
      <c r="K25" s="556" t="s">
        <v>159</v>
      </c>
      <c r="L25" s="557">
        <v>7653.44</v>
      </c>
      <c r="M25" s="557">
        <v>1683.6030000000001</v>
      </c>
      <c r="N25" s="589">
        <v>4.545869780464872</v>
      </c>
      <c r="P25" s="556" t="s">
        <v>151</v>
      </c>
      <c r="Q25" s="557">
        <v>5552.1019999999999</v>
      </c>
      <c r="R25" s="557">
        <v>1620.3920000000001</v>
      </c>
      <c r="S25" s="589">
        <v>3.4263943539587949</v>
      </c>
    </row>
    <row r="26" spans="1:19" ht="15.75">
      <c r="H26" s="987"/>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7"/>
      <c r="K27" s="556" t="s">
        <v>421</v>
      </c>
      <c r="L27" s="557">
        <v>4476.7370000000001</v>
      </c>
      <c r="M27" s="557">
        <v>1358.8879999999999</v>
      </c>
      <c r="N27" s="589">
        <v>3.2944120486750936</v>
      </c>
      <c r="P27" s="556" t="s">
        <v>421</v>
      </c>
      <c r="Q27" s="557">
        <v>3876.59</v>
      </c>
      <c r="R27" s="557">
        <v>1319.875</v>
      </c>
      <c r="S27" s="589">
        <v>2.9370887394639644</v>
      </c>
    </row>
    <row r="28" spans="1:19" ht="15.75">
      <c r="H28" s="987"/>
      <c r="K28" s="556" t="s">
        <v>167</v>
      </c>
      <c r="L28" s="557">
        <v>3916.3270000000002</v>
      </c>
      <c r="M28" s="557">
        <v>1482.672</v>
      </c>
      <c r="N28" s="589">
        <v>2.641398097488858</v>
      </c>
      <c r="P28" s="556" t="s">
        <v>163</v>
      </c>
      <c r="Q28" s="557">
        <v>3632.654</v>
      </c>
      <c r="R28" s="557">
        <v>1163.057</v>
      </c>
      <c r="S28" s="589">
        <v>3.1233671264606979</v>
      </c>
    </row>
    <row r="29" spans="1:19" ht="15.75">
      <c r="H29" s="987"/>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5"/>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490</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491</v>
      </c>
      <c r="B60">
        <v>2319</v>
      </c>
      <c r="C60">
        <v>1958</v>
      </c>
      <c r="D60"/>
      <c r="E60"/>
      <c r="F60"/>
      <c r="G60"/>
      <c r="H60"/>
      <c r="I60"/>
      <c r="J60"/>
      <c r="K60"/>
      <c r="L60"/>
      <c r="M60"/>
      <c r="P60"/>
      <c r="Q60"/>
      <c r="R60"/>
      <c r="S60"/>
    </row>
    <row r="61" spans="1:19">
      <c r="A61" t="s">
        <v>492</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493</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494</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495</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496</v>
      </c>
      <c r="B88">
        <v>30695</v>
      </c>
      <c r="C88">
        <v>8246</v>
      </c>
      <c r="D88"/>
      <c r="E88"/>
      <c r="F88"/>
      <c r="G88"/>
      <c r="H88"/>
      <c r="I88"/>
      <c r="J88"/>
      <c r="K88"/>
      <c r="L88"/>
      <c r="M88"/>
    </row>
    <row r="89" spans="1:13">
      <c r="A89" t="s">
        <v>497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46" t="s">
        <v>481</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49" t="s">
        <v>479</v>
      </c>
      <c r="B3" s="1549"/>
      <c r="C3" s="1549"/>
      <c r="D3" s="1549"/>
      <c r="E3" s="1549"/>
      <c r="F3" s="1549"/>
      <c r="G3" s="1549"/>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471</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268"/>
      <c r="G94" s="1268"/>
      <c r="H94" s="80"/>
      <c r="I94" s="80"/>
    </row>
    <row r="95" spans="1:12">
      <c r="A95" s="80"/>
      <c r="B95" s="80"/>
      <c r="C95" s="80"/>
      <c r="D95" s="80"/>
      <c r="E95" s="80"/>
      <c r="F95" s="1268"/>
      <c r="G95" s="1268"/>
      <c r="H95" s="80"/>
      <c r="I95" s="80"/>
    </row>
    <row r="96" spans="1:12">
      <c r="A96" s="80"/>
      <c r="B96" s="80"/>
      <c r="C96" s="80"/>
      <c r="D96" s="80"/>
      <c r="E96" s="80"/>
      <c r="F96" s="1268"/>
      <c r="G96" s="1268"/>
      <c r="H96" s="80"/>
      <c r="I96" s="80"/>
    </row>
    <row r="97" spans="1:8">
      <c r="A97"/>
      <c r="B97"/>
      <c r="C97"/>
      <c r="D97" s="80"/>
      <c r="E97" s="80"/>
      <c r="F97" s="1268"/>
      <c r="G97" s="1268"/>
      <c r="H97" s="80"/>
    </row>
    <row r="98" spans="1:8">
      <c r="A98"/>
      <c r="B98"/>
      <c r="C98"/>
      <c r="D98" s="80"/>
      <c r="E98" s="80"/>
      <c r="F98" s="1268"/>
      <c r="G98" s="1268"/>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452" t="s">
        <v>71</v>
      </c>
      <c r="B1" s="1452"/>
      <c r="C1" s="1452"/>
      <c r="D1" s="1452"/>
      <c r="E1" s="1452"/>
      <c r="F1" s="1452"/>
      <c r="G1" s="1452"/>
      <c r="H1" s="1452"/>
      <c r="I1" s="1452"/>
      <c r="J1" s="1452"/>
      <c r="K1" s="1452"/>
      <c r="L1" s="1452"/>
      <c r="M1" s="96"/>
    </row>
    <row r="2" spans="1:18" s="80" customFormat="1" ht="27" thickBot="1">
      <c r="A2" s="932"/>
      <c r="B2" s="933"/>
      <c r="C2" s="934"/>
      <c r="D2" s="934"/>
      <c r="E2" s="935" t="s">
        <v>8</v>
      </c>
      <c r="F2" s="1056"/>
      <c r="G2" s="934"/>
      <c r="H2" s="934"/>
      <c r="I2" s="934"/>
      <c r="J2" s="934"/>
      <c r="K2" s="934"/>
      <c r="L2" s="936"/>
      <c r="M2" s="4"/>
    </row>
    <row r="3" spans="1:18" s="80" customFormat="1" ht="39" customHeight="1" thickBot="1">
      <c r="A3" s="698"/>
      <c r="B3" s="1458" t="s">
        <v>79</v>
      </c>
      <c r="C3" s="1459"/>
      <c r="D3" s="1459"/>
      <c r="E3" s="1459"/>
      <c r="F3" s="1459"/>
      <c r="G3" s="1460"/>
      <c r="H3" s="1454" t="s">
        <v>55</v>
      </c>
      <c r="I3" s="1455"/>
      <c r="J3" s="1461" t="s">
        <v>264</v>
      </c>
      <c r="K3" s="1456" t="s">
        <v>56</v>
      </c>
      <c r="L3" s="1457"/>
      <c r="M3" s="4"/>
    </row>
    <row r="4" spans="1:18" s="80" customFormat="1" ht="31.5">
      <c r="A4" s="699" t="s">
        <v>57</v>
      </c>
      <c r="B4" s="931" t="s">
        <v>58</v>
      </c>
      <c r="C4" s="92" t="s">
        <v>59</v>
      </c>
      <c r="D4" s="92" t="s">
        <v>60</v>
      </c>
      <c r="E4" s="1057"/>
      <c r="F4" s="1058" t="s">
        <v>392</v>
      </c>
      <c r="G4" s="1059"/>
      <c r="H4" s="930" t="s">
        <v>61</v>
      </c>
      <c r="I4" s="575" t="s">
        <v>73</v>
      </c>
      <c r="J4" s="1462"/>
      <c r="K4" s="81" t="s">
        <v>54</v>
      </c>
      <c r="L4" s="574" t="s">
        <v>64</v>
      </c>
      <c r="M4" s="4"/>
      <c r="O4" s="4"/>
    </row>
    <row r="5" spans="1:18" s="80" customFormat="1" ht="21" customHeight="1" thickBot="1">
      <c r="A5" s="700"/>
      <c r="B5" s="979" t="s">
        <v>519</v>
      </c>
      <c r="C5" s="980" t="s">
        <v>519</v>
      </c>
      <c r="D5" s="980" t="s">
        <v>519</v>
      </c>
      <c r="E5" s="889" t="s">
        <v>106</v>
      </c>
      <c r="F5" s="1054" t="s">
        <v>391</v>
      </c>
      <c r="G5" s="890" t="s">
        <v>62</v>
      </c>
      <c r="H5" s="981" t="s">
        <v>519</v>
      </c>
      <c r="I5" s="697" t="s">
        <v>72</v>
      </c>
      <c r="J5" s="778"/>
      <c r="K5" s="980" t="s">
        <v>519</v>
      </c>
      <c r="L5" s="878" t="s">
        <v>63</v>
      </c>
      <c r="M5" s="4"/>
    </row>
    <row r="6" spans="1:18" s="80" customFormat="1" ht="28.5" customHeight="1" thickBot="1">
      <c r="A6" s="40" t="s">
        <v>22</v>
      </c>
      <c r="B6" s="681">
        <v>11.348561049607595</v>
      </c>
      <c r="C6" s="682">
        <v>21908.419014686475</v>
      </c>
      <c r="D6" s="682">
        <v>22346.587394980204</v>
      </c>
      <c r="E6" s="884">
        <v>0.55856429582476652</v>
      </c>
      <c r="F6" s="1055">
        <v>5.0215639563670695</v>
      </c>
      <c r="G6" s="891">
        <v>61.059400956382461</v>
      </c>
      <c r="H6" s="683">
        <v>321.48080950797873</v>
      </c>
      <c r="I6" s="884">
        <v>8.3234474874279346E-2</v>
      </c>
      <c r="J6" s="683">
        <v>-21.101639344262296</v>
      </c>
      <c r="K6" s="684">
        <v>100</v>
      </c>
      <c r="L6" s="879" t="s">
        <v>23</v>
      </c>
    </row>
    <row r="7" spans="1:18" s="80" customFormat="1" ht="25.5" customHeight="1">
      <c r="A7" s="767" t="s">
        <v>83</v>
      </c>
      <c r="B7" s="828">
        <v>11.392303171570754</v>
      </c>
      <c r="C7" s="829">
        <v>21135.998463025517</v>
      </c>
      <c r="D7" s="829">
        <v>21558.718432286027</v>
      </c>
      <c r="E7" s="892">
        <v>-3.6207728773536694</v>
      </c>
      <c r="F7" s="885">
        <v>-3.8903945150039885</v>
      </c>
      <c r="G7" s="893">
        <v>54.163953674183752</v>
      </c>
      <c r="H7" s="685">
        <v>279.69696969696963</v>
      </c>
      <c r="I7" s="885">
        <v>9.5860569822717938</v>
      </c>
      <c r="J7" s="686">
        <v>43.478260869565219</v>
      </c>
      <c r="K7" s="686">
        <v>0.27426861702127658</v>
      </c>
      <c r="L7" s="880">
        <v>0.12344894489012903</v>
      </c>
    </row>
    <row r="8" spans="1:18" s="80" customFormat="1" ht="24" customHeight="1">
      <c r="A8" s="768" t="s">
        <v>84</v>
      </c>
      <c r="B8" s="830">
        <v>12.227266539051119</v>
      </c>
      <c r="C8" s="687">
        <v>22940.462549814481</v>
      </c>
      <c r="D8" s="687">
        <v>23399.271800810773</v>
      </c>
      <c r="E8" s="894">
        <v>0.82728204326610533</v>
      </c>
      <c r="F8" s="887">
        <v>4.7626685974758081</v>
      </c>
      <c r="G8" s="688">
        <v>58.820068727541475</v>
      </c>
      <c r="H8" s="689">
        <v>352.5068740139734</v>
      </c>
      <c r="I8" s="886">
        <v>-0.50125326688200389</v>
      </c>
      <c r="J8" s="690">
        <v>-20.583497404689457</v>
      </c>
      <c r="K8" s="690">
        <v>36.876662234042549</v>
      </c>
      <c r="L8" s="881">
        <v>0.24059666027205395</v>
      </c>
      <c r="R8" s="4"/>
    </row>
    <row r="9" spans="1:18" s="80" customFormat="1" ht="24" customHeight="1">
      <c r="A9" s="768" t="s">
        <v>85</v>
      </c>
      <c r="B9" s="830">
        <v>12.236433141066298</v>
      </c>
      <c r="C9" s="687">
        <v>22957.660677422697</v>
      </c>
      <c r="D9" s="687">
        <v>23416.813890971152</v>
      </c>
      <c r="E9" s="894">
        <v>0.46196910783345763</v>
      </c>
      <c r="F9" s="887">
        <v>5.4315584323877406</v>
      </c>
      <c r="G9" s="688">
        <v>58.424916214386514</v>
      </c>
      <c r="H9" s="691">
        <v>397.2778357235984</v>
      </c>
      <c r="I9" s="887">
        <v>-0.98976479233658099</v>
      </c>
      <c r="J9" s="692">
        <v>-24.284304047384008</v>
      </c>
      <c r="K9" s="692">
        <v>6.3746675531914887</v>
      </c>
      <c r="L9" s="882">
        <v>-0.26795539762818343</v>
      </c>
    </row>
    <row r="10" spans="1:18" s="80" customFormat="1" ht="24" customHeight="1">
      <c r="A10" s="768" t="s">
        <v>86</v>
      </c>
      <c r="B10" s="1366" t="s">
        <v>80</v>
      </c>
      <c r="C10" s="1367" t="s">
        <v>80</v>
      </c>
      <c r="D10" s="1367" t="s">
        <v>80</v>
      </c>
      <c r="E10" s="1368" t="s">
        <v>80</v>
      </c>
      <c r="F10" s="1369" t="s">
        <v>80</v>
      </c>
      <c r="G10" s="1370" t="s">
        <v>80</v>
      </c>
      <c r="H10" s="1371" t="s">
        <v>80</v>
      </c>
      <c r="I10" s="1368" t="s">
        <v>80</v>
      </c>
      <c r="J10" s="1372" t="s">
        <v>80</v>
      </c>
      <c r="K10" s="1372" t="s">
        <v>80</v>
      </c>
      <c r="L10" s="1373" t="s">
        <v>80</v>
      </c>
    </row>
    <row r="11" spans="1:18" s="80" customFormat="1" ht="24" customHeight="1">
      <c r="A11" s="768" t="s">
        <v>78</v>
      </c>
      <c r="B11" s="830">
        <v>9.834719264325555</v>
      </c>
      <c r="C11" s="687">
        <v>20194.495409292722</v>
      </c>
      <c r="D11" s="687">
        <v>20598.385317478576</v>
      </c>
      <c r="E11" s="894">
        <v>0.46321673292444487</v>
      </c>
      <c r="F11" s="887">
        <v>6.2584711062175069</v>
      </c>
      <c r="G11" s="688">
        <v>75.682150828598139</v>
      </c>
      <c r="H11" s="691">
        <v>287.94051294820719</v>
      </c>
      <c r="I11" s="887">
        <v>-0.59912819230058734</v>
      </c>
      <c r="J11" s="692">
        <v>-25.477825199480424</v>
      </c>
      <c r="K11" s="692">
        <v>33.377659574468083</v>
      </c>
      <c r="L11" s="882">
        <v>-1.9600453435647012</v>
      </c>
    </row>
    <row r="12" spans="1:18" s="80" customFormat="1" ht="24" customHeight="1" thickBot="1">
      <c r="A12" s="769" t="s">
        <v>87</v>
      </c>
      <c r="B12" s="831">
        <v>11.382885067801977</v>
      </c>
      <c r="C12" s="693">
        <v>21974.681598073315</v>
      </c>
      <c r="D12" s="693">
        <v>22414.175230034783</v>
      </c>
      <c r="E12" s="895">
        <v>-0.51775191367029583</v>
      </c>
      <c r="F12" s="888">
        <v>4.1890435339498993</v>
      </c>
      <c r="G12" s="694">
        <v>58.608208228136263</v>
      </c>
      <c r="H12" s="695">
        <v>299.99024829075205</v>
      </c>
      <c r="I12" s="888">
        <v>2.7112380643954235</v>
      </c>
      <c r="J12" s="696">
        <v>-14.175416924027177</v>
      </c>
      <c r="K12" s="696">
        <v>23.096742021276594</v>
      </c>
      <c r="L12" s="883">
        <v>1.8639551360306932</v>
      </c>
    </row>
    <row r="13" spans="1:18" s="80" customFormat="1" ht="15">
      <c r="A13" s="826"/>
      <c r="B13" s="827"/>
    </row>
    <row r="14" spans="1:18" s="80" customFormat="1" ht="46.5" customHeight="1">
      <c r="A14" s="1453" t="s">
        <v>365</v>
      </c>
      <c r="B14" s="1453"/>
      <c r="C14" s="1453"/>
      <c r="D14" s="1453"/>
      <c r="E14" s="1453"/>
      <c r="F14" s="1453"/>
      <c r="G14" s="1453"/>
      <c r="H14" s="1453"/>
      <c r="I14" s="1453"/>
      <c r="J14" s="1453"/>
      <c r="K14" s="1453"/>
      <c r="L14" s="1453"/>
    </row>
    <row r="15" spans="1:18" s="80" customFormat="1" ht="33.75" customHeight="1">
      <c r="A15" s="1453" t="s">
        <v>428</v>
      </c>
      <c r="B15" s="1453"/>
      <c r="C15" s="1453"/>
      <c r="D15" s="1453"/>
      <c r="E15" s="1453"/>
      <c r="F15" s="1453"/>
      <c r="G15" s="1453"/>
      <c r="H15" s="1453"/>
      <c r="I15" s="1453"/>
      <c r="J15" s="1453"/>
      <c r="K15" s="1453"/>
      <c r="L15" s="1453"/>
    </row>
    <row r="16" spans="1:18" s="80" customFormat="1">
      <c r="A16" s="1453" t="s">
        <v>123</v>
      </c>
      <c r="B16" s="1453"/>
      <c r="C16" s="1453"/>
      <c r="D16" s="1453"/>
      <c r="E16" s="1453"/>
      <c r="F16" s="1453"/>
      <c r="G16" s="1453"/>
      <c r="H16" s="1453"/>
      <c r="I16" s="1453"/>
      <c r="J16" s="1453"/>
      <c r="K16" s="1453"/>
      <c r="L16" s="1453"/>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33" t="s">
        <v>484</v>
      </c>
      <c r="B5" s="1533"/>
      <c r="C5" s="1533"/>
      <c r="D5" s="1533"/>
      <c r="E5" s="1533"/>
      <c r="F5" s="1533"/>
      <c r="H5" s="588" t="s">
        <v>278</v>
      </c>
    </row>
    <row r="6" spans="1:20" ht="15.75" customHeight="1" thickBot="1">
      <c r="A6" s="1534" t="s">
        <v>124</v>
      </c>
      <c r="B6" s="1540" t="s">
        <v>486</v>
      </c>
      <c r="C6" s="1541"/>
      <c r="D6" s="1542"/>
      <c r="E6" s="1543" t="s">
        <v>426</v>
      </c>
      <c r="F6" s="1536" t="s">
        <v>427</v>
      </c>
    </row>
    <row r="7" spans="1:20" ht="21" customHeight="1" thickBot="1">
      <c r="A7" s="1551"/>
      <c r="B7" s="995" t="s">
        <v>263</v>
      </c>
      <c r="C7" s="995" t="s">
        <v>267</v>
      </c>
      <c r="D7" s="995" t="s">
        <v>268</v>
      </c>
      <c r="E7" s="1544"/>
      <c r="F7" s="1545"/>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3">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533" t="s">
        <v>485</v>
      </c>
      <c r="B18" s="1533"/>
      <c r="C18" s="1533"/>
      <c r="D18" s="1533"/>
      <c r="E18" s="1533"/>
      <c r="F18" s="1533"/>
      <c r="K18" s="80"/>
      <c r="L18" s="80"/>
      <c r="M18" s="80"/>
      <c r="N18" s="80"/>
      <c r="O18" s="80"/>
      <c r="P18" s="80"/>
      <c r="Q18"/>
      <c r="R18"/>
      <c r="S18"/>
      <c r="T18"/>
    </row>
    <row r="19" spans="1:20" ht="16.5" customHeight="1" thickBot="1">
      <c r="A19" s="1538" t="s">
        <v>131</v>
      </c>
      <c r="B19" s="1540" t="s">
        <v>486</v>
      </c>
      <c r="C19" s="1541"/>
      <c r="D19" s="1542"/>
      <c r="E19" s="1543" t="s">
        <v>426</v>
      </c>
      <c r="F19" s="1536" t="s">
        <v>427</v>
      </c>
      <c r="I19"/>
      <c r="J19"/>
      <c r="K19"/>
      <c r="L19" s="80"/>
      <c r="M19" s="80"/>
      <c r="N19" s="80"/>
      <c r="O19" s="80"/>
      <c r="P19" s="80"/>
      <c r="Q19"/>
      <c r="R19"/>
      <c r="S19"/>
      <c r="T19"/>
    </row>
    <row r="20" spans="1:20" ht="21" customHeight="1" thickBot="1">
      <c r="A20" s="1539"/>
      <c r="B20" s="779" t="s">
        <v>263</v>
      </c>
      <c r="C20" s="779" t="s">
        <v>379</v>
      </c>
      <c r="D20" s="779" t="s">
        <v>380</v>
      </c>
      <c r="E20" s="1544"/>
      <c r="F20" s="1545"/>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552"/>
      <c r="B27" s="1552"/>
      <c r="C27" s="1552"/>
      <c r="D27" s="1552"/>
      <c r="E27" s="1552"/>
      <c r="F27" s="1552"/>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5"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532"/>
      <c r="D32" s="1532"/>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532"/>
      <c r="C43" s="1532"/>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21.570312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46" t="s">
        <v>482</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483</v>
      </c>
      <c r="B3" s="1547"/>
      <c r="C3" s="1547"/>
      <c r="D3" s="1547"/>
      <c r="E3" s="1547"/>
      <c r="F3" s="1547"/>
      <c r="P3" s="541"/>
    </row>
    <row r="4" spans="1:24" ht="4.5" customHeight="1">
      <c r="A4" s="542"/>
      <c r="B4" s="542"/>
      <c r="C4" s="540"/>
      <c r="D4" s="540"/>
    </row>
    <row r="5" spans="1:24" ht="15.75" thickBot="1">
      <c r="A5" s="543" t="s">
        <v>133</v>
      </c>
      <c r="B5" s="1548" t="s">
        <v>134</v>
      </c>
      <c r="C5" s="1548"/>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7"/>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7"/>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7"/>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473</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7"/>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7"/>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7"/>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7"/>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7"/>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7"/>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7"/>
      <c r="K28" s="556" t="s">
        <v>421</v>
      </c>
      <c r="L28" s="557">
        <v>4206.2510000000002</v>
      </c>
      <c r="M28" s="557">
        <v>1483.309</v>
      </c>
      <c r="N28" s="589">
        <v>2.8357213500356302</v>
      </c>
      <c r="P28" s="556" t="s">
        <v>161</v>
      </c>
      <c r="Q28" s="557">
        <v>2728.6709999999998</v>
      </c>
      <c r="R28" s="557">
        <v>854.41</v>
      </c>
      <c r="S28" s="589">
        <v>3.1936318629229525</v>
      </c>
    </row>
    <row r="29" spans="1:19" ht="15.75">
      <c r="H29" s="987"/>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5"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46" t="s">
        <v>487</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3" t="s">
        <v>488</v>
      </c>
      <c r="B3" s="1553"/>
      <c r="C3" s="1553"/>
      <c r="D3" s="1553"/>
      <c r="E3" s="1553"/>
      <c r="F3" s="1553"/>
      <c r="G3" s="155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33" t="s">
        <v>465</v>
      </c>
      <c r="B5" s="1533"/>
      <c r="C5" s="1533"/>
      <c r="D5" s="1533"/>
      <c r="E5" s="1533"/>
      <c r="F5" s="1533"/>
      <c r="H5" s="588" t="s">
        <v>278</v>
      </c>
    </row>
    <row r="6" spans="1:20" ht="15.75" customHeight="1" thickBot="1">
      <c r="A6" s="1534" t="s">
        <v>124</v>
      </c>
      <c r="B6" s="1540" t="s">
        <v>464</v>
      </c>
      <c r="C6" s="1541"/>
      <c r="D6" s="1542"/>
      <c r="E6" s="1543" t="s">
        <v>458</v>
      </c>
      <c r="F6" s="1536" t="s">
        <v>459</v>
      </c>
    </row>
    <row r="7" spans="1:20" ht="21" customHeight="1" thickBot="1">
      <c r="A7" s="1551"/>
      <c r="B7" s="995" t="s">
        <v>263</v>
      </c>
      <c r="C7" s="995" t="s">
        <v>267</v>
      </c>
      <c r="D7" s="995" t="s">
        <v>268</v>
      </c>
      <c r="E7" s="1544"/>
      <c r="F7" s="1545"/>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3">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533" t="s">
        <v>466</v>
      </c>
      <c r="B18" s="1533"/>
      <c r="C18" s="1533"/>
      <c r="D18" s="1533"/>
      <c r="E18" s="1533"/>
      <c r="F18" s="1533"/>
      <c r="O18" s="80"/>
      <c r="P18" s="80"/>
      <c r="Q18" s="80"/>
      <c r="R18" s="80"/>
      <c r="S18" s="80"/>
      <c r="T18" s="80"/>
    </row>
    <row r="19" spans="1:20" ht="16.5" customHeight="1" thickBot="1">
      <c r="A19" s="1538" t="s">
        <v>131</v>
      </c>
      <c r="B19" s="1540" t="s">
        <v>464</v>
      </c>
      <c r="C19" s="1541"/>
      <c r="D19" s="1542"/>
      <c r="E19" s="1543" t="s">
        <v>458</v>
      </c>
      <c r="F19" s="1536" t="s">
        <v>459</v>
      </c>
      <c r="K19" s="80"/>
      <c r="L19" s="80"/>
      <c r="M19" s="80"/>
      <c r="O19" s="80"/>
      <c r="P19" s="80"/>
      <c r="Q19" s="80"/>
      <c r="R19" s="80"/>
      <c r="S19" s="80"/>
      <c r="T19" s="80"/>
    </row>
    <row r="20" spans="1:20" ht="21" customHeight="1" thickBot="1">
      <c r="A20" s="1539"/>
      <c r="B20" s="779" t="s">
        <v>263</v>
      </c>
      <c r="C20" s="779" t="s">
        <v>379</v>
      </c>
      <c r="D20" s="779" t="s">
        <v>380</v>
      </c>
      <c r="E20" s="1544"/>
      <c r="F20" s="1545"/>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552"/>
      <c r="B27" s="1552"/>
      <c r="C27" s="1552"/>
      <c r="D27" s="1552"/>
      <c r="E27" s="1552"/>
      <c r="F27" s="1552"/>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5"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532"/>
      <c r="D32" s="1532"/>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532"/>
      <c r="C43" s="1532"/>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6.71093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46" t="s">
        <v>457</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row>
    <row r="3" spans="1:24" ht="15.75" customHeight="1">
      <c r="A3" s="1547" t="s">
        <v>456</v>
      </c>
      <c r="B3" s="1547"/>
      <c r="C3" s="1547"/>
      <c r="D3" s="1547"/>
      <c r="E3" s="1547"/>
      <c r="F3" s="1547"/>
      <c r="P3" s="541"/>
    </row>
    <row r="4" spans="1:24" ht="4.5" customHeight="1">
      <c r="A4" s="542"/>
      <c r="B4" s="542"/>
      <c r="C4" s="540"/>
      <c r="D4" s="540"/>
    </row>
    <row r="5" spans="1:24" ht="15.75" thickBot="1">
      <c r="A5" s="543" t="s">
        <v>133</v>
      </c>
      <c r="B5" s="1548" t="s">
        <v>134</v>
      </c>
      <c r="C5" s="1548"/>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7"/>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7"/>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7"/>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7"/>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7"/>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7"/>
      <c r="K25" s="862" t="s">
        <v>269</v>
      </c>
      <c r="L25" s="560">
        <v>1029780.338</v>
      </c>
      <c r="M25" s="560">
        <v>275566.08799999999</v>
      </c>
      <c r="N25" s="668">
        <v>3.7369632289441945</v>
      </c>
      <c r="P25" s="862" t="s">
        <v>269</v>
      </c>
      <c r="Q25" s="560">
        <v>368128.71600000001</v>
      </c>
      <c r="R25" s="560">
        <v>106578.781</v>
      </c>
      <c r="S25" s="668">
        <v>3.4540526035853234</v>
      </c>
    </row>
    <row r="26" spans="1:19">
      <c r="H26" s="987"/>
      <c r="K26"/>
      <c r="L26"/>
      <c r="M26"/>
      <c r="N26"/>
      <c r="P26"/>
      <c r="Q26"/>
      <c r="R26"/>
      <c r="S26"/>
    </row>
    <row r="27" spans="1:19">
      <c r="A27" s="80"/>
      <c r="B27" s="80"/>
      <c r="C27" s="80"/>
      <c r="D27" s="80"/>
      <c r="H27" s="987"/>
      <c r="K27"/>
      <c r="L27"/>
      <c r="M27"/>
      <c r="N27"/>
      <c r="P27"/>
      <c r="Q27"/>
      <c r="R27"/>
      <c r="S27"/>
    </row>
    <row r="28" spans="1:19">
      <c r="H28" s="987"/>
      <c r="K28"/>
      <c r="L28"/>
      <c r="M28"/>
      <c r="N28"/>
      <c r="P28"/>
      <c r="Q28"/>
      <c r="R28"/>
      <c r="S28"/>
    </row>
    <row r="29" spans="1:19">
      <c r="H29" s="987"/>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5"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21.42578125"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46" t="s">
        <v>461</v>
      </c>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row>
    <row r="3" spans="1:27" ht="18" customHeight="1">
      <c r="A3" s="1553" t="s">
        <v>462</v>
      </c>
      <c r="B3" s="1553"/>
      <c r="C3" s="1553"/>
      <c r="D3" s="1553"/>
      <c r="E3" s="1553"/>
      <c r="F3" s="1553"/>
      <c r="G3" s="155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638" t="s">
        <v>210</v>
      </c>
      <c r="C5" s="1638"/>
      <c r="D5" s="1638"/>
      <c r="E5" s="1638"/>
      <c r="F5" s="1638"/>
      <c r="G5" s="1638"/>
      <c r="H5" s="1638"/>
      <c r="I5" s="1638"/>
      <c r="J5" s="1638"/>
      <c r="K5" s="1638"/>
      <c r="L5" s="1638"/>
    </row>
    <row r="6" spans="2:13" ht="18">
      <c r="B6" s="602"/>
      <c r="C6" s="602"/>
      <c r="D6" s="602"/>
      <c r="E6" s="602"/>
      <c r="F6" s="392" t="s">
        <v>211</v>
      </c>
      <c r="G6" s="602"/>
      <c r="H6" s="602"/>
      <c r="I6" s="602"/>
      <c r="J6" s="602"/>
      <c r="K6" s="602"/>
      <c r="L6" s="602"/>
    </row>
    <row r="7" spans="2:13" s="393" customFormat="1" ht="15">
      <c r="B7" s="1639" t="s">
        <v>212</v>
      </c>
      <c r="C7" s="1631" t="s">
        <v>22</v>
      </c>
      <c r="D7" s="1631" t="s">
        <v>213</v>
      </c>
      <c r="E7" s="1642" t="s">
        <v>214</v>
      </c>
      <c r="F7" s="1643"/>
      <c r="G7" s="1644"/>
      <c r="H7" s="1645" t="s">
        <v>215</v>
      </c>
      <c r="I7" s="1647" t="s">
        <v>216</v>
      </c>
      <c r="J7" s="1648"/>
      <c r="K7" s="1648"/>
      <c r="L7" s="1639"/>
    </row>
    <row r="8" spans="2:13">
      <c r="B8" s="1640"/>
      <c r="C8" s="1641"/>
      <c r="D8" s="1641"/>
      <c r="E8" s="1633" t="s">
        <v>217</v>
      </c>
      <c r="F8" s="1631" t="s">
        <v>218</v>
      </c>
      <c r="G8" s="1631" t="s">
        <v>219</v>
      </c>
      <c r="H8" s="1646"/>
      <c r="I8" s="1633" t="s">
        <v>220</v>
      </c>
      <c r="J8" s="1633" t="s">
        <v>24</v>
      </c>
      <c r="K8" s="1631" t="s">
        <v>221</v>
      </c>
      <c r="L8" s="1633" t="s">
        <v>222</v>
      </c>
    </row>
    <row r="9" spans="2:13">
      <c r="B9" s="1640"/>
      <c r="C9" s="1641"/>
      <c r="D9" s="1641"/>
      <c r="E9" s="1634"/>
      <c r="F9" s="1641"/>
      <c r="G9" s="1641"/>
      <c r="H9" s="1646"/>
      <c r="I9" s="1634"/>
      <c r="J9" s="1634"/>
      <c r="K9" s="1632"/>
      <c r="L9" s="1634"/>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637"/>
      <c r="O105" s="1637"/>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637"/>
      <c r="O121" s="1637"/>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637"/>
      <c r="O145" s="1637"/>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637"/>
      <c r="O171" s="1637"/>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600" t="s">
        <v>248</v>
      </c>
      <c r="D177" s="1600"/>
      <c r="E177" s="1600"/>
      <c r="F177" s="1600"/>
      <c r="G177" s="1600"/>
      <c r="H177" s="1600"/>
      <c r="I177" s="1600"/>
      <c r="J177" s="1600"/>
      <c r="K177" s="1600"/>
      <c r="L177" s="1629"/>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649" t="s">
        <v>212</v>
      </c>
      <c r="C194" s="1604" t="s">
        <v>22</v>
      </c>
      <c r="D194" s="1604" t="s">
        <v>213</v>
      </c>
      <c r="E194" s="1606" t="s">
        <v>214</v>
      </c>
      <c r="F194" s="1607"/>
      <c r="G194" s="1608"/>
      <c r="H194" s="1609" t="s">
        <v>215</v>
      </c>
      <c r="I194" s="1611" t="s">
        <v>216</v>
      </c>
      <c r="J194" s="1612"/>
      <c r="K194" s="1612"/>
      <c r="L194" s="1651"/>
    </row>
    <row r="195" spans="2:12" ht="12.75" customHeight="1">
      <c r="B195" s="1650"/>
      <c r="C195" s="1605"/>
      <c r="D195" s="1605"/>
      <c r="E195" s="1619" t="s">
        <v>217</v>
      </c>
      <c r="F195" s="1604" t="s">
        <v>218</v>
      </c>
      <c r="G195" s="1604" t="s">
        <v>219</v>
      </c>
      <c r="H195" s="1610"/>
      <c r="I195" s="1619" t="s">
        <v>220</v>
      </c>
      <c r="J195" s="1619" t="s">
        <v>24</v>
      </c>
      <c r="K195" s="1604" t="s">
        <v>221</v>
      </c>
      <c r="L195" s="1635" t="s">
        <v>222</v>
      </c>
    </row>
    <row r="196" spans="2:12" ht="12.75" customHeight="1">
      <c r="B196" s="1650"/>
      <c r="C196" s="1605"/>
      <c r="D196" s="1605"/>
      <c r="E196" s="1626"/>
      <c r="F196" s="1605"/>
      <c r="G196" s="1605"/>
      <c r="H196" s="1610"/>
      <c r="I196" s="1620"/>
      <c r="J196" s="1620"/>
      <c r="K196" s="1621"/>
      <c r="L196" s="1636"/>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600" t="s">
        <v>249</v>
      </c>
      <c r="D199" s="1600"/>
      <c r="E199" s="1600"/>
      <c r="F199" s="1600"/>
      <c r="G199" s="1600"/>
      <c r="H199" s="1600"/>
      <c r="I199" s="1600"/>
      <c r="J199" s="1600"/>
      <c r="K199" s="1600"/>
      <c r="L199" s="1629"/>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613" t="s">
        <v>212</v>
      </c>
      <c r="C234" s="1604" t="s">
        <v>22</v>
      </c>
      <c r="D234" s="1604" t="s">
        <v>213</v>
      </c>
      <c r="E234" s="1606" t="s">
        <v>214</v>
      </c>
      <c r="F234" s="1607"/>
      <c r="G234" s="1608"/>
      <c r="H234" s="1609" t="s">
        <v>215</v>
      </c>
      <c r="I234" s="1606" t="s">
        <v>216</v>
      </c>
      <c r="J234" s="1607"/>
      <c r="K234" s="1607"/>
      <c r="L234" s="1607"/>
    </row>
    <row r="235" spans="2:12">
      <c r="B235" s="1630"/>
      <c r="C235" s="1605"/>
      <c r="D235" s="1605"/>
      <c r="E235" s="1619" t="s">
        <v>217</v>
      </c>
      <c r="F235" s="1604" t="s">
        <v>218</v>
      </c>
      <c r="G235" s="1604" t="s">
        <v>219</v>
      </c>
      <c r="H235" s="1610"/>
      <c r="I235" s="1619" t="s">
        <v>220</v>
      </c>
      <c r="J235" s="1619" t="s">
        <v>24</v>
      </c>
      <c r="K235" s="1604" t="s">
        <v>221</v>
      </c>
      <c r="L235" s="1611" t="s">
        <v>222</v>
      </c>
    </row>
    <row r="236" spans="2:12">
      <c r="B236" s="1630"/>
      <c r="C236" s="1605"/>
      <c r="D236" s="1605"/>
      <c r="E236" s="1626"/>
      <c r="F236" s="1605"/>
      <c r="G236" s="1605"/>
      <c r="H236" s="1610"/>
      <c r="I236" s="1626"/>
      <c r="J236" s="1626"/>
      <c r="K236" s="1605"/>
      <c r="L236" s="1625"/>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623" t="s">
        <v>223</v>
      </c>
      <c r="D239" s="1623"/>
      <c r="E239" s="1623"/>
      <c r="F239" s="1623"/>
      <c r="G239" s="1623"/>
      <c r="H239" s="1623"/>
      <c r="I239" s="1623"/>
      <c r="J239" s="1623"/>
      <c r="K239" s="1623"/>
      <c r="L239" s="1623"/>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600" t="s">
        <v>248</v>
      </c>
      <c r="D256" s="1600"/>
      <c r="E256" s="1600"/>
      <c r="F256" s="1600"/>
      <c r="G256" s="1600"/>
      <c r="H256" s="1600"/>
      <c r="I256" s="1600"/>
      <c r="J256" s="1600"/>
      <c r="K256" s="1600"/>
      <c r="L256" s="1600"/>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627" t="s">
        <v>212</v>
      </c>
      <c r="C273" s="1604" t="s">
        <v>22</v>
      </c>
      <c r="D273" s="1604" t="s">
        <v>213</v>
      </c>
      <c r="E273" s="1606" t="s">
        <v>214</v>
      </c>
      <c r="F273" s="1607"/>
      <c r="G273" s="1608"/>
      <c r="H273" s="1609" t="s">
        <v>215</v>
      </c>
      <c r="I273" s="1611" t="s">
        <v>216</v>
      </c>
      <c r="J273" s="1612"/>
      <c r="K273" s="1612"/>
      <c r="L273" s="1612"/>
    </row>
    <row r="274" spans="2:12" ht="11.25" customHeight="1">
      <c r="B274" s="1628"/>
      <c r="C274" s="1605"/>
      <c r="D274" s="1605"/>
      <c r="E274" s="1619" t="s">
        <v>217</v>
      </c>
      <c r="F274" s="1604" t="s">
        <v>218</v>
      </c>
      <c r="G274" s="1604" t="s">
        <v>219</v>
      </c>
      <c r="H274" s="1610"/>
      <c r="I274" s="1619" t="s">
        <v>220</v>
      </c>
      <c r="J274" s="1619" t="s">
        <v>24</v>
      </c>
      <c r="K274" s="1604" t="s">
        <v>221</v>
      </c>
      <c r="L274" s="1611" t="s">
        <v>222</v>
      </c>
    </row>
    <row r="275" spans="2:12" ht="11.25" customHeight="1">
      <c r="B275" s="1628"/>
      <c r="C275" s="1605"/>
      <c r="D275" s="1605"/>
      <c r="E275" s="1626"/>
      <c r="F275" s="1605"/>
      <c r="G275" s="1605"/>
      <c r="H275" s="1610"/>
      <c r="I275" s="1620"/>
      <c r="J275" s="1620"/>
      <c r="K275" s="1621"/>
      <c r="L275" s="1625"/>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600" t="s">
        <v>249</v>
      </c>
      <c r="D278" s="1600"/>
      <c r="E278" s="1600"/>
      <c r="F278" s="1600"/>
      <c r="G278" s="1600"/>
      <c r="H278" s="1600"/>
      <c r="I278" s="1600"/>
      <c r="J278" s="1600"/>
      <c r="K278" s="1600"/>
      <c r="L278" s="1600"/>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619" t="s">
        <v>212</v>
      </c>
      <c r="C313" s="1604" t="s">
        <v>22</v>
      </c>
      <c r="D313" s="1604" t="s">
        <v>213</v>
      </c>
      <c r="E313" s="1606" t="s">
        <v>214</v>
      </c>
      <c r="F313" s="1607"/>
      <c r="G313" s="1608"/>
      <c r="H313" s="1604" t="s">
        <v>215</v>
      </c>
      <c r="I313" s="1606" t="s">
        <v>216</v>
      </c>
      <c r="J313" s="1607"/>
      <c r="K313" s="1607"/>
      <c r="L313" s="1608"/>
    </row>
    <row r="314" spans="2:12" ht="11.25" customHeight="1">
      <c r="B314" s="1626"/>
      <c r="C314" s="1605"/>
      <c r="D314" s="1605"/>
      <c r="E314" s="1614" t="s">
        <v>253</v>
      </c>
      <c r="F314" s="1617" t="s">
        <v>254</v>
      </c>
      <c r="G314" s="1617" t="s">
        <v>255</v>
      </c>
      <c r="H314" s="1605"/>
      <c r="I314" s="1619" t="s">
        <v>220</v>
      </c>
      <c r="J314" s="1619" t="s">
        <v>24</v>
      </c>
      <c r="K314" s="1604" t="s">
        <v>221</v>
      </c>
      <c r="L314" s="1619" t="s">
        <v>222</v>
      </c>
    </row>
    <row r="315" spans="2:12" ht="11.25" customHeight="1">
      <c r="B315" s="1620"/>
      <c r="C315" s="1621"/>
      <c r="D315" s="1621"/>
      <c r="E315" s="1616"/>
      <c r="F315" s="1618"/>
      <c r="G315" s="1618"/>
      <c r="H315" s="1621"/>
      <c r="I315" s="1620"/>
      <c r="J315" s="1620"/>
      <c r="K315" s="1621"/>
      <c r="L315" s="1620"/>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623" t="s">
        <v>223</v>
      </c>
      <c r="D318" s="1623"/>
      <c r="E318" s="1623"/>
      <c r="F318" s="1623"/>
      <c r="G318" s="1623"/>
      <c r="H318" s="1623"/>
      <c r="I318" s="1623"/>
      <c r="J318" s="1623"/>
      <c r="K318" s="1623"/>
      <c r="L318" s="1624"/>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600" t="s">
        <v>248</v>
      </c>
      <c r="D335" s="1600"/>
      <c r="E335" s="1600"/>
      <c r="F335" s="1600"/>
      <c r="G335" s="1600"/>
      <c r="H335" s="1600"/>
      <c r="I335" s="1600"/>
      <c r="J335" s="1600"/>
      <c r="K335" s="1600"/>
      <c r="L335" s="1601"/>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602" t="s">
        <v>212</v>
      </c>
      <c r="C352" s="1604" t="s">
        <v>22</v>
      </c>
      <c r="D352" s="1604" t="s">
        <v>213</v>
      </c>
      <c r="E352" s="1606" t="s">
        <v>214</v>
      </c>
      <c r="F352" s="1607"/>
      <c r="G352" s="1608"/>
      <c r="H352" s="1609" t="s">
        <v>215</v>
      </c>
      <c r="I352" s="1611" t="s">
        <v>216</v>
      </c>
      <c r="J352" s="1612"/>
      <c r="K352" s="1612"/>
      <c r="L352" s="1613"/>
    </row>
    <row r="353" spans="2:12" ht="11.25" customHeight="1">
      <c r="B353" s="1603"/>
      <c r="C353" s="1605"/>
      <c r="D353" s="1605"/>
      <c r="E353" s="1614" t="s">
        <v>253</v>
      </c>
      <c r="F353" s="1617" t="s">
        <v>254</v>
      </c>
      <c r="G353" s="1617" t="s">
        <v>255</v>
      </c>
      <c r="H353" s="1610"/>
      <c r="I353" s="1619" t="s">
        <v>220</v>
      </c>
      <c r="J353" s="1619" t="s">
        <v>24</v>
      </c>
      <c r="K353" s="1604" t="s">
        <v>221</v>
      </c>
      <c r="L353" s="1619" t="s">
        <v>222</v>
      </c>
    </row>
    <row r="354" spans="2:12" ht="11.25" customHeight="1">
      <c r="B354" s="1603"/>
      <c r="C354" s="1605"/>
      <c r="D354" s="1605"/>
      <c r="E354" s="1615"/>
      <c r="F354" s="1622"/>
      <c r="G354" s="1622"/>
      <c r="H354" s="1610"/>
      <c r="I354" s="1620"/>
      <c r="J354" s="1620"/>
      <c r="K354" s="1621"/>
      <c r="L354" s="1620"/>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600" t="s">
        <v>249</v>
      </c>
      <c r="D357" s="1600"/>
      <c r="E357" s="1600"/>
      <c r="F357" s="1600"/>
      <c r="G357" s="1600"/>
      <c r="H357" s="1600"/>
      <c r="I357" s="1600"/>
      <c r="J357" s="1600"/>
      <c r="K357" s="1600"/>
      <c r="L357" s="1601"/>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568" t="s">
        <v>212</v>
      </c>
      <c r="C393" s="1559" t="s">
        <v>22</v>
      </c>
      <c r="D393" s="1559" t="s">
        <v>213</v>
      </c>
      <c r="E393" s="1561" t="s">
        <v>214</v>
      </c>
      <c r="F393" s="1562"/>
      <c r="G393" s="1563"/>
      <c r="H393" s="1564" t="s">
        <v>215</v>
      </c>
      <c r="I393" s="1561" t="s">
        <v>216</v>
      </c>
      <c r="J393" s="1562"/>
      <c r="K393" s="1562"/>
      <c r="L393" s="1563"/>
    </row>
    <row r="394" spans="2:12" ht="11.25" customHeight="1">
      <c r="B394" s="1569"/>
      <c r="C394" s="1560"/>
      <c r="D394" s="1560"/>
      <c r="E394" s="1596" t="s">
        <v>253</v>
      </c>
      <c r="F394" s="1598" t="s">
        <v>254</v>
      </c>
      <c r="G394" s="1598" t="s">
        <v>255</v>
      </c>
      <c r="H394" s="1565"/>
      <c r="I394" s="1568" t="s">
        <v>220</v>
      </c>
      <c r="J394" s="1568" t="s">
        <v>24</v>
      </c>
      <c r="K394" s="1559" t="s">
        <v>221</v>
      </c>
      <c r="L394" s="1568" t="s">
        <v>222</v>
      </c>
    </row>
    <row r="395" spans="2:12" ht="11.25" customHeight="1">
      <c r="B395" s="1569"/>
      <c r="C395" s="1560"/>
      <c r="D395" s="1560"/>
      <c r="E395" s="1597"/>
      <c r="F395" s="1599"/>
      <c r="G395" s="1599"/>
      <c r="H395" s="1565"/>
      <c r="I395" s="1569"/>
      <c r="J395" s="1569"/>
      <c r="K395" s="1560"/>
      <c r="L395" s="1570"/>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555" t="s">
        <v>223</v>
      </c>
      <c r="D398" s="1555"/>
      <c r="E398" s="1555"/>
      <c r="F398" s="1555"/>
      <c r="G398" s="1555"/>
      <c r="H398" s="1555"/>
      <c r="I398" s="1555"/>
      <c r="J398" s="1555"/>
      <c r="K398" s="1555"/>
      <c r="L398" s="1593"/>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554" t="s">
        <v>248</v>
      </c>
      <c r="D415" s="1554"/>
      <c r="E415" s="1554"/>
      <c r="F415" s="1554"/>
      <c r="G415" s="1554"/>
      <c r="H415" s="1554"/>
      <c r="I415" s="1554"/>
      <c r="J415" s="1554"/>
      <c r="K415" s="1554"/>
      <c r="L415" s="1592"/>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594" t="s">
        <v>212</v>
      </c>
      <c r="C432" s="1559" t="s">
        <v>22</v>
      </c>
      <c r="D432" s="1559" t="s">
        <v>213</v>
      </c>
      <c r="E432" s="1561" t="s">
        <v>214</v>
      </c>
      <c r="F432" s="1562"/>
      <c r="G432" s="1563"/>
      <c r="H432" s="1564" t="s">
        <v>215</v>
      </c>
      <c r="I432" s="1566" t="s">
        <v>216</v>
      </c>
      <c r="J432" s="1567"/>
      <c r="K432" s="1567"/>
      <c r="L432" s="1590"/>
    </row>
    <row r="433" spans="2:12" ht="11.25" customHeight="1">
      <c r="B433" s="1595"/>
      <c r="C433" s="1560"/>
      <c r="D433" s="1560"/>
      <c r="E433" s="1596" t="s">
        <v>253</v>
      </c>
      <c r="F433" s="1598" t="s">
        <v>254</v>
      </c>
      <c r="G433" s="1598" t="s">
        <v>255</v>
      </c>
      <c r="H433" s="1565"/>
      <c r="I433" s="1568" t="s">
        <v>220</v>
      </c>
      <c r="J433" s="1568" t="s">
        <v>24</v>
      </c>
      <c r="K433" s="1559" t="s">
        <v>221</v>
      </c>
      <c r="L433" s="1568" t="s">
        <v>222</v>
      </c>
    </row>
    <row r="434" spans="2:12" ht="11.25" customHeight="1">
      <c r="B434" s="1595"/>
      <c r="C434" s="1560"/>
      <c r="D434" s="1560"/>
      <c r="E434" s="1597"/>
      <c r="F434" s="1599"/>
      <c r="G434" s="1599"/>
      <c r="H434" s="1565"/>
      <c r="I434" s="1570"/>
      <c r="J434" s="1570"/>
      <c r="K434" s="1571"/>
      <c r="L434" s="1570"/>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554" t="s">
        <v>249</v>
      </c>
      <c r="D437" s="1554"/>
      <c r="E437" s="1554"/>
      <c r="F437" s="1554"/>
      <c r="G437" s="1554"/>
      <c r="H437" s="1554"/>
      <c r="I437" s="1554"/>
      <c r="J437" s="1554"/>
      <c r="K437" s="1554"/>
      <c r="L437" s="1592"/>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568" t="s">
        <v>212</v>
      </c>
      <c r="C475" s="1559" t="s">
        <v>22</v>
      </c>
      <c r="D475" s="1559" t="s">
        <v>213</v>
      </c>
      <c r="E475" s="1561" t="s">
        <v>214</v>
      </c>
      <c r="F475" s="1562"/>
      <c r="G475" s="1563"/>
      <c r="H475" s="1564" t="s">
        <v>215</v>
      </c>
      <c r="I475" s="1561" t="s">
        <v>216</v>
      </c>
      <c r="J475" s="1562"/>
      <c r="K475" s="1562"/>
      <c r="L475" s="1563"/>
    </row>
    <row r="476" spans="2:12" ht="11.25" customHeight="1">
      <c r="B476" s="1569"/>
      <c r="C476" s="1560"/>
      <c r="D476" s="1560"/>
      <c r="E476" s="1596" t="s">
        <v>253</v>
      </c>
      <c r="F476" s="1598" t="s">
        <v>254</v>
      </c>
      <c r="G476" s="1598" t="s">
        <v>255</v>
      </c>
      <c r="H476" s="1565"/>
      <c r="I476" s="1568" t="s">
        <v>220</v>
      </c>
      <c r="J476" s="1568" t="s">
        <v>24</v>
      </c>
      <c r="K476" s="1559" t="s">
        <v>221</v>
      </c>
      <c r="L476" s="1568" t="s">
        <v>222</v>
      </c>
    </row>
    <row r="477" spans="2:12" ht="11.25" customHeight="1">
      <c r="B477" s="1569"/>
      <c r="C477" s="1560"/>
      <c r="D477" s="1560"/>
      <c r="E477" s="1597"/>
      <c r="F477" s="1599"/>
      <c r="G477" s="1599"/>
      <c r="H477" s="1565"/>
      <c r="I477" s="1569"/>
      <c r="J477" s="1569"/>
      <c r="K477" s="1560"/>
      <c r="L477" s="1570"/>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555" t="s">
        <v>223</v>
      </c>
      <c r="D480" s="1555"/>
      <c r="E480" s="1555"/>
      <c r="F480" s="1555"/>
      <c r="G480" s="1555"/>
      <c r="H480" s="1555"/>
      <c r="I480" s="1555"/>
      <c r="J480" s="1555"/>
      <c r="K480" s="1555"/>
      <c r="L480" s="1593"/>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554" t="s">
        <v>248</v>
      </c>
      <c r="D497" s="1554"/>
      <c r="E497" s="1554"/>
      <c r="F497" s="1554"/>
      <c r="G497" s="1554"/>
      <c r="H497" s="1554"/>
      <c r="I497" s="1554"/>
      <c r="J497" s="1554"/>
      <c r="K497" s="1554"/>
      <c r="L497" s="1592"/>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594" t="s">
        <v>212</v>
      </c>
      <c r="C514" s="1559" t="s">
        <v>22</v>
      </c>
      <c r="D514" s="1559" t="s">
        <v>213</v>
      </c>
      <c r="E514" s="1561" t="s">
        <v>214</v>
      </c>
      <c r="F514" s="1562"/>
      <c r="G514" s="1563"/>
      <c r="H514" s="1564" t="s">
        <v>215</v>
      </c>
      <c r="I514" s="1566" t="s">
        <v>216</v>
      </c>
      <c r="J514" s="1567"/>
      <c r="K514" s="1567"/>
      <c r="L514" s="1590"/>
    </row>
    <row r="515" spans="2:12" ht="11.25" customHeight="1">
      <c r="B515" s="1595"/>
      <c r="C515" s="1560"/>
      <c r="D515" s="1560"/>
      <c r="E515" s="1596" t="s">
        <v>253</v>
      </c>
      <c r="F515" s="1598" t="s">
        <v>254</v>
      </c>
      <c r="G515" s="1598" t="s">
        <v>255</v>
      </c>
      <c r="H515" s="1565"/>
      <c r="I515" s="1568" t="s">
        <v>220</v>
      </c>
      <c r="J515" s="1568" t="s">
        <v>24</v>
      </c>
      <c r="K515" s="1559" t="s">
        <v>221</v>
      </c>
      <c r="L515" s="1568" t="s">
        <v>222</v>
      </c>
    </row>
    <row r="516" spans="2:12" ht="11.25" customHeight="1">
      <c r="B516" s="1595"/>
      <c r="C516" s="1560"/>
      <c r="D516" s="1560"/>
      <c r="E516" s="1597"/>
      <c r="F516" s="1599"/>
      <c r="G516" s="1599"/>
      <c r="H516" s="1565"/>
      <c r="I516" s="1570"/>
      <c r="J516" s="1570"/>
      <c r="K516" s="1571"/>
      <c r="L516" s="1570"/>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554" t="s">
        <v>249</v>
      </c>
      <c r="D519" s="1554"/>
      <c r="E519" s="1554"/>
      <c r="F519" s="1554"/>
      <c r="G519" s="1554"/>
      <c r="H519" s="1554"/>
      <c r="I519" s="1554"/>
      <c r="J519" s="1554"/>
      <c r="K519" s="1554"/>
      <c r="L519" s="1592"/>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590" t="s">
        <v>212</v>
      </c>
      <c r="C558" s="1559" t="s">
        <v>22</v>
      </c>
      <c r="D558" s="1559" t="s">
        <v>213</v>
      </c>
      <c r="E558" s="1561" t="s">
        <v>214</v>
      </c>
      <c r="F558" s="1562"/>
      <c r="G558" s="1563"/>
      <c r="H558" s="1564" t="s">
        <v>215</v>
      </c>
      <c r="I558" s="1561" t="s">
        <v>216</v>
      </c>
      <c r="J558" s="1562"/>
      <c r="K558" s="1562"/>
      <c r="L558"/>
    </row>
    <row r="559" spans="2:12" ht="12.75" customHeight="1">
      <c r="B559" s="1591"/>
      <c r="C559" s="1560"/>
      <c r="D559" s="1560"/>
      <c r="E559" s="1568" t="s">
        <v>253</v>
      </c>
      <c r="F559" s="1559" t="s">
        <v>254</v>
      </c>
      <c r="G559" s="1559" t="s">
        <v>255</v>
      </c>
      <c r="H559" s="1565"/>
      <c r="I559" s="1568" t="s">
        <v>220</v>
      </c>
      <c r="J559" s="1568" t="s">
        <v>24</v>
      </c>
      <c r="K559" s="1559" t="s">
        <v>294</v>
      </c>
      <c r="L559"/>
    </row>
    <row r="560" spans="2:12" ht="12.75">
      <c r="B560" s="1591"/>
      <c r="C560" s="1560"/>
      <c r="D560" s="1560"/>
      <c r="E560" s="1569"/>
      <c r="F560" s="1560"/>
      <c r="G560" s="1560"/>
      <c r="H560" s="1565"/>
      <c r="I560" s="1569"/>
      <c r="J560" s="1569"/>
      <c r="K560" s="1560"/>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555" t="s">
        <v>223</v>
      </c>
      <c r="D563" s="1555"/>
      <c r="E563" s="1555"/>
      <c r="F563" s="1555"/>
      <c r="G563" s="1555"/>
      <c r="H563" s="1555"/>
      <c r="I563" s="1555"/>
      <c r="J563" s="1555"/>
      <c r="K563" s="1555"/>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554" t="s">
        <v>248</v>
      </c>
      <c r="D580" s="1554"/>
      <c r="E580" s="1554"/>
      <c r="F580" s="1554"/>
      <c r="G580" s="1554"/>
      <c r="H580" s="1554"/>
      <c r="I580" s="1554"/>
      <c r="J580" s="1554"/>
      <c r="K580" s="1554"/>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557" t="s">
        <v>212</v>
      </c>
      <c r="C597" s="1559" t="s">
        <v>22</v>
      </c>
      <c r="D597" s="1559" t="s">
        <v>213</v>
      </c>
      <c r="E597" s="1561" t="s">
        <v>214</v>
      </c>
      <c r="F597" s="1562"/>
      <c r="G597" s="1563"/>
      <c r="H597" s="1564" t="s">
        <v>215</v>
      </c>
      <c r="I597" s="1566" t="s">
        <v>216</v>
      </c>
      <c r="J597" s="1567"/>
      <c r="K597" s="1567"/>
      <c r="L597"/>
    </row>
    <row r="598" spans="2:12" ht="12.75" customHeight="1">
      <c r="B598" s="1558"/>
      <c r="C598" s="1560"/>
      <c r="D598" s="1560"/>
      <c r="E598" s="1568" t="s">
        <v>253</v>
      </c>
      <c r="F598" s="1559" t="s">
        <v>254</v>
      </c>
      <c r="G598" s="1559" t="s">
        <v>255</v>
      </c>
      <c r="H598" s="1565"/>
      <c r="I598" s="1568" t="s">
        <v>220</v>
      </c>
      <c r="J598" s="1568" t="s">
        <v>24</v>
      </c>
      <c r="K598" s="1559" t="s">
        <v>221</v>
      </c>
      <c r="L598"/>
    </row>
    <row r="599" spans="2:12" ht="12.75" customHeight="1">
      <c r="B599" s="1558"/>
      <c r="C599" s="1560"/>
      <c r="D599" s="1560"/>
      <c r="E599" s="1569"/>
      <c r="F599" s="1560"/>
      <c r="G599" s="1560"/>
      <c r="H599" s="1565"/>
      <c r="I599" s="1570"/>
      <c r="J599" s="1570"/>
      <c r="K599" s="1571"/>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554" t="s">
        <v>249</v>
      </c>
      <c r="D602" s="1554"/>
      <c r="E602" s="1554"/>
      <c r="F602" s="1554"/>
      <c r="G602" s="1554"/>
      <c r="H602" s="1554"/>
      <c r="I602" s="1554"/>
      <c r="J602" s="1554"/>
      <c r="K602" s="1554"/>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572" t="s">
        <v>382</v>
      </c>
      <c r="C636" s="1572"/>
      <c r="D636" s="1572"/>
      <c r="E636" s="1572"/>
      <c r="F636" s="1572"/>
      <c r="G636" s="1572"/>
      <c r="H636" s="1572"/>
      <c r="I636" s="1572"/>
      <c r="J636" s="1572"/>
      <c r="K636" s="1572"/>
    </row>
    <row r="637" spans="2:12" ht="18.75" thickBot="1">
      <c r="B637" s="746"/>
      <c r="C637" s="746"/>
      <c r="D637" s="746"/>
      <c r="E637" s="746"/>
      <c r="F637" s="747" t="s">
        <v>211</v>
      </c>
      <c r="G637" s="746"/>
      <c r="H637" s="746"/>
      <c r="I637" s="746"/>
      <c r="J637" s="746"/>
      <c r="K637" s="746"/>
    </row>
    <row r="638" spans="2:12" ht="12.75" customHeight="1">
      <c r="B638" s="1573" t="s">
        <v>212</v>
      </c>
      <c r="C638" s="1575" t="s">
        <v>22</v>
      </c>
      <c r="D638" s="1575" t="s">
        <v>213</v>
      </c>
      <c r="E638" s="1583" t="s">
        <v>214</v>
      </c>
      <c r="F638" s="1584"/>
      <c r="G638" s="1585"/>
      <c r="H638" s="1586" t="s">
        <v>215</v>
      </c>
      <c r="I638" s="1583" t="s">
        <v>216</v>
      </c>
      <c r="J638" s="1584"/>
      <c r="K638" s="1587"/>
    </row>
    <row r="639" spans="2:12" ht="11.25" customHeight="1">
      <c r="B639" s="1574"/>
      <c r="C639" s="1560"/>
      <c r="D639" s="1560"/>
      <c r="E639" s="1568" t="s">
        <v>253</v>
      </c>
      <c r="F639" s="1559" t="s">
        <v>254</v>
      </c>
      <c r="G639" s="1559" t="s">
        <v>255</v>
      </c>
      <c r="H639" s="1565"/>
      <c r="I639" s="1568" t="s">
        <v>220</v>
      </c>
      <c r="J639" s="1568" t="s">
        <v>24</v>
      </c>
      <c r="K639" s="1588" t="s">
        <v>294</v>
      </c>
    </row>
    <row r="640" spans="2:12" ht="11.25" customHeight="1">
      <c r="B640" s="1574"/>
      <c r="C640" s="1560"/>
      <c r="D640" s="1560"/>
      <c r="E640" s="1569"/>
      <c r="F640" s="1560"/>
      <c r="G640" s="1560"/>
      <c r="H640" s="1565"/>
      <c r="I640" s="1569"/>
      <c r="J640" s="1569"/>
      <c r="K640" s="1580"/>
    </row>
    <row r="641" spans="2:11" ht="12.75">
      <c r="B641" s="1040">
        <v>0</v>
      </c>
      <c r="C641" s="618">
        <v>1</v>
      </c>
      <c r="D641" s="618">
        <v>2</v>
      </c>
      <c r="E641" s="619">
        <v>3</v>
      </c>
      <c r="F641" s="619">
        <v>4</v>
      </c>
      <c r="G641" s="618">
        <v>5</v>
      </c>
      <c r="H641" s="618">
        <v>6</v>
      </c>
      <c r="I641" s="618">
        <v>7</v>
      </c>
      <c r="J641" s="618">
        <v>8</v>
      </c>
      <c r="K641" s="1041">
        <v>9</v>
      </c>
    </row>
    <row r="642" spans="2:11" ht="12.75">
      <c r="B642" s="1042"/>
      <c r="C642" s="621"/>
      <c r="D642" s="621"/>
      <c r="E642" s="621"/>
      <c r="F642" s="621"/>
      <c r="G642" s="621"/>
      <c r="H642" s="621"/>
      <c r="I642" s="621"/>
      <c r="J642" s="621"/>
      <c r="K642" s="1043"/>
    </row>
    <row r="643" spans="2:11" ht="14.25">
      <c r="B643" s="1044"/>
      <c r="C643" s="1555" t="s">
        <v>223</v>
      </c>
      <c r="D643" s="1555"/>
      <c r="E643" s="1555"/>
      <c r="F643" s="1555"/>
      <c r="G643" s="1555"/>
      <c r="H643" s="1555"/>
      <c r="I643" s="1555"/>
      <c r="J643" s="1555"/>
      <c r="K643" s="1556"/>
    </row>
    <row r="644" spans="2:11" ht="12.75">
      <c r="B644" s="1042"/>
      <c r="C644" s="621"/>
      <c r="D644" s="621"/>
      <c r="E644" s="621"/>
      <c r="F644" s="621"/>
      <c r="G644" s="621"/>
      <c r="H644" s="621"/>
      <c r="I644" s="621"/>
      <c r="J644" s="621"/>
      <c r="K644" s="1043"/>
    </row>
    <row r="645" spans="2:11" ht="12.75">
      <c r="B645" s="1084" t="s">
        <v>224</v>
      </c>
      <c r="C645" s="1067">
        <f>SUM(D645+H645)</f>
        <v>163247</v>
      </c>
      <c r="D645" s="1067">
        <v>4183</v>
      </c>
      <c r="E645" s="1067">
        <v>1936</v>
      </c>
      <c r="F645" s="1067">
        <v>1878</v>
      </c>
      <c r="G645" s="1067">
        <v>369</v>
      </c>
      <c r="H645" s="1067">
        <v>159064</v>
      </c>
      <c r="I645" s="1067">
        <v>25823</v>
      </c>
      <c r="J645" s="1067">
        <v>47119</v>
      </c>
      <c r="K645" s="1085">
        <v>86122</v>
      </c>
    </row>
    <row r="646" spans="2:11" ht="12.75">
      <c r="B646" s="1084" t="s">
        <v>225</v>
      </c>
      <c r="C646" s="1067">
        <f t="shared" ref="C646:C656" si="48">SUM(D646+H646)</f>
        <v>154797</v>
      </c>
      <c r="D646" s="1067">
        <v>3855</v>
      </c>
      <c r="E646" s="1067">
        <v>1652</v>
      </c>
      <c r="F646" s="1067">
        <v>1884</v>
      </c>
      <c r="G646" s="1067">
        <v>319</v>
      </c>
      <c r="H646" s="1067">
        <v>150942</v>
      </c>
      <c r="I646" s="1067">
        <v>24820</v>
      </c>
      <c r="J646" s="1067">
        <v>41251</v>
      </c>
      <c r="K646" s="1085">
        <v>84871</v>
      </c>
    </row>
    <row r="647" spans="2:11" ht="12.75">
      <c r="B647" s="1084" t="s">
        <v>226</v>
      </c>
      <c r="C647" s="1067">
        <f t="shared" si="48"/>
        <v>151453</v>
      </c>
      <c r="D647" s="1069">
        <v>3672</v>
      </c>
      <c r="E647" s="1069">
        <v>1511</v>
      </c>
      <c r="F647" s="1069">
        <v>1781</v>
      </c>
      <c r="G647" s="1070">
        <v>380</v>
      </c>
      <c r="H647" s="1067">
        <v>147781</v>
      </c>
      <c r="I647" s="1069">
        <v>22185</v>
      </c>
      <c r="J647" s="1069">
        <v>39306</v>
      </c>
      <c r="K647" s="1086">
        <v>86290</v>
      </c>
    </row>
    <row r="648" spans="2:11" ht="12.75">
      <c r="B648" s="1084" t="s">
        <v>227</v>
      </c>
      <c r="C648" s="1067">
        <f>SUM(D648+H648)</f>
        <v>123387</v>
      </c>
      <c r="D648" s="1067">
        <v>2579</v>
      </c>
      <c r="E648" s="1068">
        <v>1048</v>
      </c>
      <c r="F648" s="1068">
        <v>1175</v>
      </c>
      <c r="G648" s="1067">
        <v>356</v>
      </c>
      <c r="H648" s="1067">
        <v>120808</v>
      </c>
      <c r="I648" s="1067">
        <v>18805</v>
      </c>
      <c r="J648" s="1067">
        <v>35098</v>
      </c>
      <c r="K648" s="1085">
        <v>66905</v>
      </c>
    </row>
    <row r="649" spans="2:11" ht="12.75">
      <c r="B649" s="1084" t="s">
        <v>228</v>
      </c>
      <c r="C649" s="1067">
        <f>SUM(D649+H649)</f>
        <v>141955</v>
      </c>
      <c r="D649" s="647">
        <v>3254</v>
      </c>
      <c r="E649" s="1072">
        <v>1374</v>
      </c>
      <c r="F649" s="1062">
        <v>1580</v>
      </c>
      <c r="G649" s="1062">
        <v>300</v>
      </c>
      <c r="H649" s="647">
        <v>138701</v>
      </c>
      <c r="I649" s="1072">
        <v>23058</v>
      </c>
      <c r="J649" s="1072">
        <v>36148</v>
      </c>
      <c r="K649" s="1087">
        <v>79495</v>
      </c>
    </row>
    <row r="650" spans="2:11" ht="12.75">
      <c r="B650" s="1084" t="s">
        <v>229</v>
      </c>
      <c r="C650" s="1067">
        <f t="shared" si="48"/>
        <v>166759</v>
      </c>
      <c r="D650" s="1067">
        <v>3740</v>
      </c>
      <c r="E650" s="1068">
        <v>1503</v>
      </c>
      <c r="F650" s="1068">
        <v>2000</v>
      </c>
      <c r="G650" s="1067">
        <v>237</v>
      </c>
      <c r="H650" s="1067">
        <v>163019</v>
      </c>
      <c r="I650" s="1067">
        <v>27394</v>
      </c>
      <c r="J650" s="1067">
        <v>41041</v>
      </c>
      <c r="K650" s="1085">
        <v>94584</v>
      </c>
    </row>
    <row r="651" spans="2:11" ht="12.75">
      <c r="B651" s="1084" t="s">
        <v>230</v>
      </c>
      <c r="C651" s="1067">
        <f>SUM(D651+H651)</f>
        <v>176233</v>
      </c>
      <c r="D651" s="648">
        <v>4202</v>
      </c>
      <c r="E651" s="1069">
        <v>1869</v>
      </c>
      <c r="F651" s="1070">
        <v>2029</v>
      </c>
      <c r="G651" s="1070">
        <v>304</v>
      </c>
      <c r="H651" s="1067">
        <v>172031</v>
      </c>
      <c r="I651" s="1069">
        <v>31264</v>
      </c>
      <c r="J651" s="1069">
        <v>50784</v>
      </c>
      <c r="K651" s="1086">
        <v>89983</v>
      </c>
    </row>
    <row r="652" spans="2:11" ht="12.75">
      <c r="B652" s="1084" t="s">
        <v>231</v>
      </c>
      <c r="C652" s="1067">
        <f t="shared" si="48"/>
        <v>151920</v>
      </c>
      <c r="D652" s="648">
        <v>4257</v>
      </c>
      <c r="E652" s="1069">
        <v>1568</v>
      </c>
      <c r="F652" s="1069">
        <v>2117</v>
      </c>
      <c r="G652" s="1070">
        <v>572</v>
      </c>
      <c r="H652" s="1067">
        <v>147663</v>
      </c>
      <c r="I652" s="1069">
        <v>24922</v>
      </c>
      <c r="J652" s="1069">
        <v>43850</v>
      </c>
      <c r="K652" s="1086">
        <v>78891</v>
      </c>
    </row>
    <row r="653" spans="2:11" ht="12.75">
      <c r="B653" s="1084" t="s">
        <v>232</v>
      </c>
      <c r="C653" s="1067">
        <f t="shared" si="48"/>
        <v>168873</v>
      </c>
      <c r="D653" s="1067">
        <v>4787</v>
      </c>
      <c r="E653" s="1068">
        <v>2244</v>
      </c>
      <c r="F653" s="1068">
        <v>2284</v>
      </c>
      <c r="G653" s="1067">
        <v>259</v>
      </c>
      <c r="H653" s="1067">
        <v>164086</v>
      </c>
      <c r="I653" s="1067">
        <v>25977</v>
      </c>
      <c r="J653" s="1067">
        <v>49066</v>
      </c>
      <c r="K653" s="1085">
        <v>89043</v>
      </c>
    </row>
    <row r="654" spans="2:11" ht="12.75">
      <c r="B654" s="1088" t="s">
        <v>233</v>
      </c>
      <c r="C654" s="1067">
        <f>SUM(D654+H654)</f>
        <v>167227</v>
      </c>
      <c r="D654" s="648">
        <v>4810</v>
      </c>
      <c r="E654" s="1069">
        <v>2454</v>
      </c>
      <c r="F654" s="1069">
        <v>1999</v>
      </c>
      <c r="G654" s="1069">
        <v>357</v>
      </c>
      <c r="H654" s="1068">
        <v>162417</v>
      </c>
      <c r="I654" s="1069">
        <v>27314</v>
      </c>
      <c r="J654" s="1069">
        <v>55182</v>
      </c>
      <c r="K654" s="1086">
        <v>79921</v>
      </c>
    </row>
    <row r="655" spans="2:11" ht="12.75">
      <c r="B655" s="1089" t="s">
        <v>234</v>
      </c>
      <c r="C655" s="1067">
        <f>SUM(D655+H655)</f>
        <v>137617</v>
      </c>
      <c r="D655" s="1069">
        <v>3779</v>
      </c>
      <c r="E655" s="1069">
        <v>1461</v>
      </c>
      <c r="F655" s="1069">
        <v>1884</v>
      </c>
      <c r="G655" s="1069">
        <v>434</v>
      </c>
      <c r="H655" s="1069">
        <v>133838</v>
      </c>
      <c r="I655" s="1069">
        <v>22269</v>
      </c>
      <c r="J655" s="1069">
        <v>45841</v>
      </c>
      <c r="K655" s="1086">
        <v>65728</v>
      </c>
    </row>
    <row r="656" spans="2:11" ht="12.75">
      <c r="B656" s="1089" t="s">
        <v>235</v>
      </c>
      <c r="C656" s="1067">
        <f t="shared" si="48"/>
        <v>149450</v>
      </c>
      <c r="D656" s="1069">
        <v>4271</v>
      </c>
      <c r="E656" s="1069">
        <v>1935</v>
      </c>
      <c r="F656" s="1069">
        <v>1913</v>
      </c>
      <c r="G656" s="1069">
        <v>423</v>
      </c>
      <c r="H656" s="1069">
        <v>145179</v>
      </c>
      <c r="I656" s="1069">
        <v>23304</v>
      </c>
      <c r="J656" s="1069">
        <v>47671</v>
      </c>
      <c r="K656" s="1086">
        <v>74204</v>
      </c>
    </row>
    <row r="657" spans="2:11" ht="15">
      <c r="B657" s="1090"/>
      <c r="C657" s="1068"/>
      <c r="D657" s="1068"/>
      <c r="E657" s="1068"/>
      <c r="F657" s="1068"/>
      <c r="G657" s="1068"/>
      <c r="H657" s="1068"/>
      <c r="I657" s="1068"/>
      <c r="J657" s="1068"/>
      <c r="K657" s="1091"/>
    </row>
    <row r="658" spans="2:11" ht="12.75">
      <c r="B658" s="1092">
        <v>2020</v>
      </c>
      <c r="C658" s="1061">
        <f t="shared" ref="C658:K658" si="49">SUM(C645:C656)</f>
        <v>1852918</v>
      </c>
      <c r="D658" s="1061">
        <f>SUM(D645:D656)</f>
        <v>47389</v>
      </c>
      <c r="E658" s="1061">
        <f t="shared" si="49"/>
        <v>20555</v>
      </c>
      <c r="F658" s="1061">
        <f t="shared" si="49"/>
        <v>22524</v>
      </c>
      <c r="G658" s="1061">
        <f>SUM(G645:G656)</f>
        <v>4310</v>
      </c>
      <c r="H658" s="1061">
        <f t="shared" si="49"/>
        <v>1805529</v>
      </c>
      <c r="I658" s="1061">
        <f t="shared" si="49"/>
        <v>297135</v>
      </c>
      <c r="J658" s="1061">
        <f t="shared" si="49"/>
        <v>532357</v>
      </c>
      <c r="K658" s="1093">
        <f t="shared" si="49"/>
        <v>976037</v>
      </c>
    </row>
    <row r="659" spans="2:11" ht="12.75">
      <c r="B659" s="1044"/>
      <c r="C659" s="1048"/>
      <c r="D659" s="1048"/>
      <c r="E659" s="1048"/>
      <c r="F659" s="1048"/>
      <c r="G659" s="1048"/>
      <c r="H659" s="1048"/>
      <c r="I659" s="1048"/>
      <c r="J659" s="1048"/>
      <c r="K659" s="1094"/>
    </row>
    <row r="660" spans="2:11" ht="12.75">
      <c r="B660" s="1044"/>
      <c r="C660" s="1554" t="s">
        <v>248</v>
      </c>
      <c r="D660" s="1554"/>
      <c r="E660" s="1554"/>
      <c r="F660" s="1554"/>
      <c r="G660" s="1554"/>
      <c r="H660" s="1554"/>
      <c r="I660" s="1554"/>
      <c r="J660" s="1554"/>
      <c r="K660" s="1589"/>
    </row>
    <row r="661" spans="2:11" ht="12.75">
      <c r="B661" s="1042"/>
      <c r="C661" s="1048"/>
      <c r="D661" s="1048"/>
      <c r="E661" s="1048"/>
      <c r="F661" s="1048"/>
      <c r="G661" s="1048"/>
      <c r="H661" s="1048"/>
      <c r="I661" s="1048"/>
      <c r="J661" s="1048"/>
      <c r="K661" s="1094"/>
    </row>
    <row r="662" spans="2:11" ht="12.75">
      <c r="B662" s="1095" t="s">
        <v>224</v>
      </c>
      <c r="C662" s="1067">
        <f t="shared" ref="C662:C673" si="50">SUM(D662+H662)</f>
        <v>49960551</v>
      </c>
      <c r="D662" s="1067">
        <v>235967</v>
      </c>
      <c r="E662" s="1067">
        <v>69271</v>
      </c>
      <c r="F662" s="1067">
        <v>111895</v>
      </c>
      <c r="G662" s="1067">
        <v>54801</v>
      </c>
      <c r="H662" s="1067">
        <v>49724584</v>
      </c>
      <c r="I662" s="1067">
        <v>7150936</v>
      </c>
      <c r="J662" s="1067">
        <v>13108259</v>
      </c>
      <c r="K662" s="1085">
        <v>29465389</v>
      </c>
    </row>
    <row r="663" spans="2:11" ht="12.75">
      <c r="B663" s="1095" t="s">
        <v>225</v>
      </c>
      <c r="C663" s="1067">
        <f t="shared" si="50"/>
        <v>47617324</v>
      </c>
      <c r="D663" s="1067">
        <v>208840</v>
      </c>
      <c r="E663" s="1067">
        <v>57340</v>
      </c>
      <c r="F663" s="1067">
        <v>107364</v>
      </c>
      <c r="G663" s="1067">
        <v>44136</v>
      </c>
      <c r="H663" s="1067">
        <v>47408484</v>
      </c>
      <c r="I663" s="1067">
        <v>6893452</v>
      </c>
      <c r="J663" s="1067">
        <v>11453223</v>
      </c>
      <c r="K663" s="1085">
        <v>29061809</v>
      </c>
    </row>
    <row r="664" spans="2:11" ht="12.75">
      <c r="B664" s="1095" t="s">
        <v>226</v>
      </c>
      <c r="C664" s="1067">
        <f t="shared" si="50"/>
        <v>45810921</v>
      </c>
      <c r="D664" s="1069">
        <v>212047</v>
      </c>
      <c r="E664" s="1069">
        <v>52722</v>
      </c>
      <c r="F664" s="1069">
        <v>104528</v>
      </c>
      <c r="G664" s="1070">
        <v>54797</v>
      </c>
      <c r="H664" s="1067">
        <v>45598874</v>
      </c>
      <c r="I664" s="1069">
        <v>6206047</v>
      </c>
      <c r="J664" s="1069">
        <v>10978459</v>
      </c>
      <c r="K664" s="1086">
        <v>28414368</v>
      </c>
    </row>
    <row r="665" spans="2:11" ht="12.75">
      <c r="B665" s="1095" t="s">
        <v>227</v>
      </c>
      <c r="C665" s="1067">
        <f t="shared" si="50"/>
        <v>37947488</v>
      </c>
      <c r="D665" s="1067">
        <v>152361</v>
      </c>
      <c r="E665" s="1068">
        <v>38008</v>
      </c>
      <c r="F665" s="1068">
        <v>67675</v>
      </c>
      <c r="G665" s="1067">
        <v>46678</v>
      </c>
      <c r="H665" s="1067">
        <v>37795127</v>
      </c>
      <c r="I665" s="1067">
        <v>5250323</v>
      </c>
      <c r="J665" s="1067">
        <v>9742524</v>
      </c>
      <c r="K665" s="1085">
        <v>22802280</v>
      </c>
    </row>
    <row r="666" spans="2:11" ht="12.75">
      <c r="B666" s="1095" t="s">
        <v>228</v>
      </c>
      <c r="C666" s="1067">
        <f t="shared" si="50"/>
        <v>43850100</v>
      </c>
      <c r="D666" s="1072">
        <v>182406</v>
      </c>
      <c r="E666" s="1072">
        <v>49999</v>
      </c>
      <c r="F666" s="1072">
        <v>89839</v>
      </c>
      <c r="G666" s="1072">
        <v>42568</v>
      </c>
      <c r="H666" s="1072">
        <v>43667694</v>
      </c>
      <c r="I666" s="1072">
        <v>6427358</v>
      </c>
      <c r="J666" s="1072">
        <v>9965046</v>
      </c>
      <c r="K666" s="1087">
        <v>27275290</v>
      </c>
    </row>
    <row r="667" spans="2:11" ht="12.75">
      <c r="B667" s="1095" t="s">
        <v>229</v>
      </c>
      <c r="C667" s="1067">
        <f t="shared" si="50"/>
        <v>52025091</v>
      </c>
      <c r="D667" s="1067">
        <v>205453</v>
      </c>
      <c r="E667" s="1068">
        <v>52679</v>
      </c>
      <c r="F667" s="1068">
        <v>121156</v>
      </c>
      <c r="G667" s="1067">
        <v>31618</v>
      </c>
      <c r="H667" s="1067">
        <v>51819638</v>
      </c>
      <c r="I667" s="1067">
        <v>7514997</v>
      </c>
      <c r="J667" s="1067">
        <v>11510571</v>
      </c>
      <c r="K667" s="1085">
        <v>32794070</v>
      </c>
    </row>
    <row r="668" spans="2:11" ht="12.75">
      <c r="B668" s="1095" t="s">
        <v>230</v>
      </c>
      <c r="C668" s="1067">
        <f t="shared" si="50"/>
        <v>54051147</v>
      </c>
      <c r="D668" s="1069">
        <v>228220</v>
      </c>
      <c r="E668" s="1069">
        <v>67664</v>
      </c>
      <c r="F668" s="1069">
        <v>124553</v>
      </c>
      <c r="G668" s="1070">
        <v>36003</v>
      </c>
      <c r="H668" s="1067">
        <v>53822927</v>
      </c>
      <c r="I668" s="1069">
        <v>8725344</v>
      </c>
      <c r="J668" s="1069">
        <v>14051630</v>
      </c>
      <c r="K668" s="1086">
        <v>31045953</v>
      </c>
    </row>
    <row r="669" spans="2:11" ht="12.75">
      <c r="B669" s="1095" t="s">
        <v>231</v>
      </c>
      <c r="C669" s="1067">
        <f t="shared" si="50"/>
        <v>45879866</v>
      </c>
      <c r="D669" s="1069">
        <v>235692</v>
      </c>
      <c r="E669" s="1069">
        <v>57242</v>
      </c>
      <c r="F669" s="1069">
        <v>115636</v>
      </c>
      <c r="G669" s="1070">
        <v>62814</v>
      </c>
      <c r="H669" s="1067">
        <v>45644174</v>
      </c>
      <c r="I669" s="1069">
        <v>6814064</v>
      </c>
      <c r="J669" s="1069">
        <v>12095543</v>
      </c>
      <c r="K669" s="1086">
        <v>26734567</v>
      </c>
    </row>
    <row r="670" spans="2:11" ht="12.75">
      <c r="B670" s="1095" t="s">
        <v>232</v>
      </c>
      <c r="C670" s="1067">
        <f t="shared" si="50"/>
        <v>50006709</v>
      </c>
      <c r="D670" s="1069">
        <v>255535</v>
      </c>
      <c r="E670" s="1069">
        <v>81414</v>
      </c>
      <c r="F670" s="1069">
        <v>142799</v>
      </c>
      <c r="G670" s="1070">
        <v>31322</v>
      </c>
      <c r="H670" s="1067">
        <v>49751174</v>
      </c>
      <c r="I670" s="1069">
        <v>7098072</v>
      </c>
      <c r="J670" s="1069">
        <v>13203179</v>
      </c>
      <c r="K670" s="1086">
        <v>29449923</v>
      </c>
    </row>
    <row r="671" spans="2:11" ht="12.75">
      <c r="B671" s="1095" t="s">
        <v>233</v>
      </c>
      <c r="C671" s="1067">
        <f>SUM(D671+H671)</f>
        <v>49388258</v>
      </c>
      <c r="D671" s="1069">
        <v>269010</v>
      </c>
      <c r="E671" s="1069">
        <v>93543</v>
      </c>
      <c r="F671" s="1069">
        <v>130959</v>
      </c>
      <c r="G671" s="1069">
        <v>44508</v>
      </c>
      <c r="H671" s="1068">
        <v>49119248</v>
      </c>
      <c r="I671" s="1069">
        <v>7503226</v>
      </c>
      <c r="J671" s="1069">
        <v>14927985</v>
      </c>
      <c r="K671" s="1086">
        <v>26688037</v>
      </c>
    </row>
    <row r="672" spans="2:11" ht="12.75">
      <c r="B672" s="1095" t="s">
        <v>234</v>
      </c>
      <c r="C672" s="1067">
        <f>SUM(D672+H672)</f>
        <v>38901473</v>
      </c>
      <c r="D672" s="1069">
        <v>222167</v>
      </c>
      <c r="E672" s="1069">
        <v>52668</v>
      </c>
      <c r="F672" s="1069">
        <v>117595</v>
      </c>
      <c r="G672" s="1069">
        <v>51904</v>
      </c>
      <c r="H672" s="1068">
        <v>38679306</v>
      </c>
      <c r="I672" s="1069">
        <v>6116907</v>
      </c>
      <c r="J672" s="1069">
        <v>12771724</v>
      </c>
      <c r="K672" s="1086">
        <v>19790675</v>
      </c>
    </row>
    <row r="673" spans="2:14" ht="12.75">
      <c r="B673" s="1095" t="s">
        <v>235</v>
      </c>
      <c r="C673" s="1067">
        <f t="shared" si="50"/>
        <v>44379143</v>
      </c>
      <c r="D673" s="1069">
        <v>235538</v>
      </c>
      <c r="E673" s="1069">
        <v>68088</v>
      </c>
      <c r="F673" s="1069">
        <v>114816</v>
      </c>
      <c r="G673" s="1069">
        <v>52634</v>
      </c>
      <c r="H673" s="1069">
        <v>44143605</v>
      </c>
      <c r="I673" s="1069">
        <v>6396462</v>
      </c>
      <c r="J673" s="1069">
        <v>13181865</v>
      </c>
      <c r="K673" s="1086">
        <v>24565278</v>
      </c>
    </row>
    <row r="674" spans="2:14" ht="12.75">
      <c r="B674" s="1044"/>
      <c r="C674" s="1068"/>
      <c r="D674" s="1068"/>
      <c r="E674" s="1068"/>
      <c r="F674" s="1068"/>
      <c r="G674" s="1068"/>
      <c r="H674" s="1068"/>
      <c r="I674" s="1068"/>
      <c r="J674" s="1068"/>
      <c r="K674" s="1091"/>
    </row>
    <row r="675" spans="2:14" ht="12.75">
      <c r="B675" s="1092">
        <v>2020</v>
      </c>
      <c r="C675" s="1061">
        <f t="shared" ref="C675:K675" si="51">SUM(C662:C673)</f>
        <v>559818071</v>
      </c>
      <c r="D675" s="1061">
        <f t="shared" si="51"/>
        <v>2643236</v>
      </c>
      <c r="E675" s="1061">
        <f t="shared" si="51"/>
        <v>740638</v>
      </c>
      <c r="F675" s="1061">
        <f t="shared" si="51"/>
        <v>1348815</v>
      </c>
      <c r="G675" s="1061">
        <f t="shared" si="51"/>
        <v>553783</v>
      </c>
      <c r="H675" s="1061">
        <f t="shared" si="51"/>
        <v>557174835</v>
      </c>
      <c r="I675" s="1061">
        <f t="shared" si="51"/>
        <v>82097188</v>
      </c>
      <c r="J675" s="1061">
        <f t="shared" si="51"/>
        <v>146990008</v>
      </c>
      <c r="K675" s="1093">
        <f t="shared" si="51"/>
        <v>328087639</v>
      </c>
      <c r="N675" s="391" t="s">
        <v>434</v>
      </c>
    </row>
    <row r="676" spans="2:14" ht="12.75">
      <c r="B676" s="1096"/>
      <c r="C676" s="1049"/>
      <c r="D676" s="1049"/>
      <c r="E676" s="1049"/>
      <c r="F676" s="1049"/>
      <c r="G676" s="1049"/>
      <c r="H676" s="1049"/>
      <c r="I676" s="1049"/>
      <c r="J676" s="1049"/>
      <c r="K676" s="1097"/>
    </row>
    <row r="677" spans="2:14" ht="12.75" customHeight="1">
      <c r="B677" s="1581" t="s">
        <v>212</v>
      </c>
      <c r="C677" s="1559" t="s">
        <v>22</v>
      </c>
      <c r="D677" s="1559" t="s">
        <v>213</v>
      </c>
      <c r="E677" s="1561" t="s">
        <v>214</v>
      </c>
      <c r="F677" s="1562"/>
      <c r="G677" s="1563"/>
      <c r="H677" s="1564" t="s">
        <v>215</v>
      </c>
      <c r="I677" s="1566" t="s">
        <v>216</v>
      </c>
      <c r="J677" s="1567"/>
      <c r="K677" s="1653"/>
    </row>
    <row r="678" spans="2:14" ht="11.25" customHeight="1">
      <c r="B678" s="1582"/>
      <c r="C678" s="1560"/>
      <c r="D678" s="1560"/>
      <c r="E678" s="1568" t="s">
        <v>253</v>
      </c>
      <c r="F678" s="1559" t="s">
        <v>254</v>
      </c>
      <c r="G678" s="1559" t="s">
        <v>255</v>
      </c>
      <c r="H678" s="1565"/>
      <c r="I678" s="1568" t="s">
        <v>220</v>
      </c>
      <c r="J678" s="1568" t="s">
        <v>24</v>
      </c>
      <c r="K678" s="1588" t="s">
        <v>221</v>
      </c>
    </row>
    <row r="679" spans="2:14" ht="11.25" customHeight="1">
      <c r="B679" s="1582"/>
      <c r="C679" s="1560"/>
      <c r="D679" s="1560"/>
      <c r="E679" s="1569"/>
      <c r="F679" s="1560"/>
      <c r="G679" s="1560"/>
      <c r="H679" s="1565"/>
      <c r="I679" s="1570"/>
      <c r="J679" s="1570"/>
      <c r="K679" s="1652"/>
    </row>
    <row r="680" spans="2:14" ht="12.75">
      <c r="B680" s="1040">
        <v>0</v>
      </c>
      <c r="C680" s="1050">
        <v>1</v>
      </c>
      <c r="D680" s="1050">
        <v>2</v>
      </c>
      <c r="E680" s="1051">
        <v>3</v>
      </c>
      <c r="F680" s="1051">
        <v>4</v>
      </c>
      <c r="G680" s="1050">
        <v>5</v>
      </c>
      <c r="H680" s="1050">
        <v>6</v>
      </c>
      <c r="I680" s="1050">
        <v>7</v>
      </c>
      <c r="J680" s="1050">
        <v>8</v>
      </c>
      <c r="K680" s="1098">
        <v>9</v>
      </c>
    </row>
    <row r="681" spans="2:14" ht="12.75">
      <c r="B681" s="1042"/>
      <c r="C681" s="1048"/>
      <c r="D681" s="1048"/>
      <c r="E681" s="1048"/>
      <c r="F681" s="1048"/>
      <c r="G681" s="1048"/>
      <c r="H681" s="1048"/>
      <c r="I681" s="1048"/>
      <c r="J681" s="1048"/>
      <c r="K681" s="1094"/>
    </row>
    <row r="682" spans="2:14" ht="12.75">
      <c r="B682" s="1044"/>
      <c r="C682" s="1554" t="s">
        <v>249</v>
      </c>
      <c r="D682" s="1554"/>
      <c r="E682" s="1554"/>
      <c r="F682" s="1554"/>
      <c r="G682" s="1554"/>
      <c r="H682" s="1554"/>
      <c r="I682" s="1554"/>
      <c r="J682" s="1554"/>
      <c r="K682" s="1589"/>
    </row>
    <row r="683" spans="2:14" ht="12.75">
      <c r="B683" s="1044"/>
      <c r="C683" s="1052"/>
      <c r="D683" s="1052"/>
      <c r="E683" s="1052"/>
      <c r="F683" s="1052"/>
      <c r="G683" s="1052"/>
      <c r="H683" s="1052"/>
      <c r="I683" s="1052"/>
      <c r="J683" s="1052"/>
      <c r="K683" s="1099"/>
    </row>
    <row r="684" spans="2:14" ht="12.75">
      <c r="B684" s="1095" t="s">
        <v>224</v>
      </c>
      <c r="C684" s="1067">
        <f>SUM(D684+H684)</f>
        <v>98406751</v>
      </c>
      <c r="D684" s="1067">
        <v>415255</v>
      </c>
      <c r="E684" s="1067">
        <v>121753</v>
      </c>
      <c r="F684" s="1067">
        <v>197678</v>
      </c>
      <c r="G684" s="1067">
        <v>95824</v>
      </c>
      <c r="H684" s="1067">
        <v>97991496</v>
      </c>
      <c r="I684" s="1067">
        <v>14011279</v>
      </c>
      <c r="J684" s="1067">
        <v>27307209</v>
      </c>
      <c r="K684" s="1085">
        <v>56673008</v>
      </c>
    </row>
    <row r="685" spans="2:14" ht="12.75">
      <c r="B685" s="1095" t="s">
        <v>225</v>
      </c>
      <c r="C685" s="1067">
        <f t="shared" ref="C685:C695" si="52">SUM(D685+H685)</f>
        <v>94273400</v>
      </c>
      <c r="D685" s="1067">
        <v>371528</v>
      </c>
      <c r="E685" s="1067">
        <v>101380</v>
      </c>
      <c r="F685" s="1067">
        <v>190031</v>
      </c>
      <c r="G685" s="1067">
        <v>80117</v>
      </c>
      <c r="H685" s="1067">
        <v>93901872</v>
      </c>
      <c r="I685" s="1067">
        <v>13706847</v>
      </c>
      <c r="J685" s="1067">
        <v>24084327</v>
      </c>
      <c r="K685" s="1085">
        <v>56110698</v>
      </c>
    </row>
    <row r="686" spans="2:14" ht="12.75">
      <c r="B686" s="1095" t="s">
        <v>226</v>
      </c>
      <c r="C686" s="1067">
        <f t="shared" si="52"/>
        <v>89717346</v>
      </c>
      <c r="D686" s="1069">
        <v>372120</v>
      </c>
      <c r="E686" s="1069">
        <v>93526</v>
      </c>
      <c r="F686" s="1069">
        <v>183035</v>
      </c>
      <c r="G686" s="1070">
        <v>95559</v>
      </c>
      <c r="H686" s="1067">
        <v>89345226</v>
      </c>
      <c r="I686" s="1069">
        <v>12115715</v>
      </c>
      <c r="J686" s="1069">
        <v>22514649</v>
      </c>
      <c r="K686" s="1086">
        <v>54714862</v>
      </c>
    </row>
    <row r="687" spans="2:14" ht="12.75">
      <c r="B687" s="1095" t="s">
        <v>227</v>
      </c>
      <c r="C687" s="1067">
        <f t="shared" si="52"/>
        <v>74393739</v>
      </c>
      <c r="D687" s="1067">
        <v>265878</v>
      </c>
      <c r="E687" s="1068">
        <v>66178</v>
      </c>
      <c r="F687" s="1068">
        <v>117616</v>
      </c>
      <c r="G687" s="1068">
        <v>82084</v>
      </c>
      <c r="H687" s="1067">
        <v>74127861</v>
      </c>
      <c r="I687" s="1068">
        <v>10308616</v>
      </c>
      <c r="J687" s="1068">
        <v>20143556</v>
      </c>
      <c r="K687" s="1091">
        <v>43675689</v>
      </c>
    </row>
    <row r="688" spans="2:14" ht="12.75">
      <c r="B688" s="1095" t="s">
        <v>228</v>
      </c>
      <c r="C688" s="1067">
        <f t="shared" si="52"/>
        <v>86208498</v>
      </c>
      <c r="D688" s="1072">
        <v>319898</v>
      </c>
      <c r="E688" s="1072">
        <v>87279</v>
      </c>
      <c r="F688" s="1072">
        <v>156470</v>
      </c>
      <c r="G688" s="1072">
        <v>76149</v>
      </c>
      <c r="H688" s="1072">
        <v>85888600</v>
      </c>
      <c r="I688" s="1072">
        <v>12659354</v>
      </c>
      <c r="J688" s="1072">
        <v>20656790</v>
      </c>
      <c r="K688" s="1087">
        <v>52572456</v>
      </c>
    </row>
    <row r="689" spans="2:12" ht="12.75">
      <c r="B689" s="1095" t="s">
        <v>229</v>
      </c>
      <c r="C689" s="1067">
        <f t="shared" si="52"/>
        <v>101889130</v>
      </c>
      <c r="D689" s="1067">
        <v>360681</v>
      </c>
      <c r="E689" s="1068">
        <v>93221</v>
      </c>
      <c r="F689" s="1068">
        <v>211996</v>
      </c>
      <c r="G689" s="1068">
        <v>55464</v>
      </c>
      <c r="H689" s="1067">
        <v>101528449</v>
      </c>
      <c r="I689" s="1068">
        <v>15174672</v>
      </c>
      <c r="J689" s="1068">
        <v>23731496</v>
      </c>
      <c r="K689" s="1091">
        <v>62622281</v>
      </c>
    </row>
    <row r="690" spans="2:12" ht="12.75">
      <c r="B690" s="1095" t="s">
        <v>230</v>
      </c>
      <c r="C690" s="1067">
        <f>SUM(D690+H690)</f>
        <v>105672362</v>
      </c>
      <c r="D690" s="1069">
        <v>403511</v>
      </c>
      <c r="E690" s="1069">
        <v>119182</v>
      </c>
      <c r="F690" s="1069">
        <v>221232</v>
      </c>
      <c r="G690" s="1070">
        <v>63097</v>
      </c>
      <c r="H690" s="1067">
        <v>105268851</v>
      </c>
      <c r="I690" s="1069">
        <v>17023118</v>
      </c>
      <c r="J690" s="1069">
        <v>28928872</v>
      </c>
      <c r="K690" s="1086">
        <v>59316861</v>
      </c>
    </row>
    <row r="691" spans="2:12" ht="12.75">
      <c r="B691" s="1095" t="s">
        <v>231</v>
      </c>
      <c r="C691" s="1067">
        <f>SUM(D691+H691)</f>
        <v>89888573</v>
      </c>
      <c r="D691" s="1069">
        <v>413288</v>
      </c>
      <c r="E691" s="1069">
        <v>100914</v>
      </c>
      <c r="F691" s="1069">
        <v>202818</v>
      </c>
      <c r="G691" s="1070">
        <v>109556</v>
      </c>
      <c r="H691" s="1067">
        <v>89475285</v>
      </c>
      <c r="I691" s="1069">
        <v>13419764</v>
      </c>
      <c r="J691" s="1069">
        <v>24879574</v>
      </c>
      <c r="K691" s="1086">
        <v>51175947</v>
      </c>
    </row>
    <row r="692" spans="2:12" ht="12.75">
      <c r="B692" s="1095" t="s">
        <v>232</v>
      </c>
      <c r="C692" s="1067">
        <f t="shared" si="52"/>
        <v>98776814</v>
      </c>
      <c r="D692" s="1067">
        <v>449742</v>
      </c>
      <c r="E692" s="1068">
        <v>142399</v>
      </c>
      <c r="F692" s="1068">
        <v>252641</v>
      </c>
      <c r="G692" s="1068">
        <v>54702</v>
      </c>
      <c r="H692" s="1067">
        <v>98327072</v>
      </c>
      <c r="I692" s="1068">
        <v>13985215</v>
      </c>
      <c r="J692" s="1068">
        <v>27586425</v>
      </c>
      <c r="K692" s="1091">
        <v>56755432</v>
      </c>
    </row>
    <row r="693" spans="2:12" ht="12.75">
      <c r="B693" s="1095" t="s">
        <v>233</v>
      </c>
      <c r="C693" s="1067">
        <f t="shared" si="52"/>
        <v>97774164</v>
      </c>
      <c r="D693" s="1069">
        <v>478145</v>
      </c>
      <c r="E693" s="1069">
        <v>164762</v>
      </c>
      <c r="F693" s="1069">
        <v>235023</v>
      </c>
      <c r="G693" s="1069">
        <v>78360</v>
      </c>
      <c r="H693" s="1068">
        <v>97296019</v>
      </c>
      <c r="I693" s="1069">
        <v>14828737</v>
      </c>
      <c r="J693" s="1069">
        <v>31240799</v>
      </c>
      <c r="K693" s="1086">
        <v>51226483</v>
      </c>
    </row>
    <row r="694" spans="2:12" ht="12.75">
      <c r="B694" s="1095" t="s">
        <v>234</v>
      </c>
      <c r="C694" s="1067">
        <f t="shared" si="52"/>
        <v>81593253</v>
      </c>
      <c r="D694" s="1069">
        <v>392463</v>
      </c>
      <c r="E694" s="1069">
        <v>92244</v>
      </c>
      <c r="F694" s="1069">
        <v>209689</v>
      </c>
      <c r="G694" s="1069">
        <v>90530</v>
      </c>
      <c r="H694" s="1068">
        <v>81200790</v>
      </c>
      <c r="I694" s="1069">
        <v>12068851</v>
      </c>
      <c r="J694" s="1069">
        <v>26605968</v>
      </c>
      <c r="K694" s="1086">
        <v>42525971</v>
      </c>
    </row>
    <row r="695" spans="2:12" ht="12.75">
      <c r="B695" s="1095" t="s">
        <v>235</v>
      </c>
      <c r="C695" s="1067">
        <f t="shared" si="52"/>
        <v>87937614</v>
      </c>
      <c r="D695" s="1069">
        <v>416595</v>
      </c>
      <c r="E695" s="1069">
        <v>118762</v>
      </c>
      <c r="F695" s="1069">
        <v>204236</v>
      </c>
      <c r="G695" s="1070">
        <v>93597</v>
      </c>
      <c r="H695" s="1071">
        <v>87521019</v>
      </c>
      <c r="I695" s="1069">
        <v>12604337</v>
      </c>
      <c r="J695" s="1069">
        <v>27520655</v>
      </c>
      <c r="K695" s="1086">
        <v>47396027</v>
      </c>
    </row>
    <row r="696" spans="2:12" ht="12.75">
      <c r="B696" s="1095"/>
      <c r="C696" s="1066"/>
      <c r="D696" s="1063"/>
      <c r="E696" s="1064"/>
      <c r="F696" s="1064"/>
      <c r="G696" s="1064"/>
      <c r="H696" s="1063"/>
      <c r="I696" s="1064"/>
      <c r="J696" s="1064"/>
      <c r="K696" s="1100"/>
    </row>
    <row r="697" spans="2:12" ht="12.75">
      <c r="B697" s="1092">
        <v>2020</v>
      </c>
      <c r="C697" s="1065">
        <f t="shared" ref="C697:K697" si="53">SUM(C684:C695)</f>
        <v>1106531644</v>
      </c>
      <c r="D697" s="1065">
        <f t="shared" si="53"/>
        <v>4659104</v>
      </c>
      <c r="E697" s="1065">
        <f t="shared" si="53"/>
        <v>1301600</v>
      </c>
      <c r="F697" s="1065">
        <f t="shared" si="53"/>
        <v>2382465</v>
      </c>
      <c r="G697" s="1065">
        <f t="shared" si="53"/>
        <v>975039</v>
      </c>
      <c r="H697" s="1065">
        <f t="shared" si="53"/>
        <v>1101872540</v>
      </c>
      <c r="I697" s="1065">
        <f t="shared" si="53"/>
        <v>161906505</v>
      </c>
      <c r="J697" s="1065">
        <f t="shared" si="53"/>
        <v>305200320</v>
      </c>
      <c r="K697" s="1101">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4"/>
      <c r="C700" s="1060"/>
      <c r="D700" s="1060"/>
      <c r="E700" s="1102"/>
      <c r="F700" s="1103" t="s">
        <v>250</v>
      </c>
      <c r="G700" s="1103"/>
      <c r="H700" s="1103"/>
      <c r="I700" s="1103"/>
      <c r="J700" s="1104"/>
      <c r="K700" s="1105"/>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0">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1">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1">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1">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1">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1">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1">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1">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1">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1">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1">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39">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572" t="s">
        <v>435</v>
      </c>
      <c r="C715" s="1572"/>
      <c r="D715" s="1572"/>
      <c r="E715" s="1572"/>
      <c r="F715" s="1572"/>
      <c r="G715" s="1572"/>
      <c r="H715" s="1572"/>
      <c r="I715" s="1572"/>
      <c r="J715" s="1572"/>
      <c r="K715" s="1572"/>
      <c r="L715"/>
    </row>
    <row r="716" spans="2:12" ht="18.75" thickBot="1">
      <c r="B716" s="1083"/>
      <c r="C716" s="1083"/>
      <c r="D716" s="1083"/>
      <c r="E716" s="1083"/>
      <c r="F716" s="747" t="s">
        <v>211</v>
      </c>
      <c r="G716" s="1083"/>
      <c r="H716" s="1083"/>
      <c r="I716" s="1083"/>
      <c r="J716" s="1083"/>
      <c r="K716" s="1083"/>
    </row>
    <row r="717" spans="2:12" ht="12.75" customHeight="1">
      <c r="B717" s="1573" t="s">
        <v>212</v>
      </c>
      <c r="C717" s="1575" t="s">
        <v>22</v>
      </c>
      <c r="D717" s="1575" t="s">
        <v>213</v>
      </c>
      <c r="E717" s="1576" t="s">
        <v>214</v>
      </c>
      <c r="F717" s="1577"/>
      <c r="G717" s="1578"/>
      <c r="H717" s="1575" t="s">
        <v>215</v>
      </c>
      <c r="I717" s="1576" t="s">
        <v>216</v>
      </c>
      <c r="J717" s="1577"/>
      <c r="K717" s="1579"/>
    </row>
    <row r="718" spans="2:12" ht="11.25" customHeight="1">
      <c r="B718" s="1574"/>
      <c r="C718" s="1560"/>
      <c r="D718" s="1560"/>
      <c r="E718" s="1569" t="s">
        <v>253</v>
      </c>
      <c r="F718" s="1560" t="s">
        <v>254</v>
      </c>
      <c r="G718" s="1560" t="s">
        <v>255</v>
      </c>
      <c r="H718" s="1560"/>
      <c r="I718" s="1569" t="s">
        <v>220</v>
      </c>
      <c r="J718" s="1569" t="s">
        <v>24</v>
      </c>
      <c r="K718" s="1580" t="s">
        <v>294</v>
      </c>
    </row>
    <row r="719" spans="2:12" ht="17.25" customHeight="1">
      <c r="B719" s="1574"/>
      <c r="C719" s="1560"/>
      <c r="D719" s="1560"/>
      <c r="E719" s="1569"/>
      <c r="F719" s="1560"/>
      <c r="G719" s="1560"/>
      <c r="H719" s="1560"/>
      <c r="I719" s="1569"/>
      <c r="J719" s="1569"/>
      <c r="K719" s="1580"/>
    </row>
    <row r="720" spans="2:12" ht="11.25" customHeight="1">
      <c r="B720" s="1322">
        <v>0</v>
      </c>
      <c r="C720" s="646">
        <v>1</v>
      </c>
      <c r="D720" s="646">
        <v>2</v>
      </c>
      <c r="E720" s="1323">
        <v>3</v>
      </c>
      <c r="F720" s="1323">
        <v>4</v>
      </c>
      <c r="G720" s="646">
        <v>5</v>
      </c>
      <c r="H720" s="646">
        <v>6</v>
      </c>
      <c r="I720" s="646">
        <v>7</v>
      </c>
      <c r="J720" s="646">
        <v>8</v>
      </c>
      <c r="K720" s="1324">
        <v>9</v>
      </c>
    </row>
    <row r="721" spans="2:11" ht="12.75">
      <c r="B721" s="1042"/>
      <c r="C721" s="621"/>
      <c r="D721" s="621"/>
      <c r="E721" s="621"/>
      <c r="F721" s="621"/>
      <c r="G721" s="621"/>
      <c r="H721" s="621"/>
      <c r="I721" s="621"/>
      <c r="J721" s="621"/>
      <c r="K721" s="1043"/>
    </row>
    <row r="722" spans="2:11" ht="14.25">
      <c r="B722" s="1044"/>
      <c r="C722" s="1555" t="s">
        <v>223</v>
      </c>
      <c r="D722" s="1555"/>
      <c r="E722" s="1555"/>
      <c r="F722" s="1555"/>
      <c r="G722" s="1555"/>
      <c r="H722" s="1555"/>
      <c r="I722" s="1555"/>
      <c r="J722" s="1555"/>
      <c r="K722" s="1556"/>
    </row>
    <row r="723" spans="2:11" ht="12.75">
      <c r="B723" s="1042"/>
      <c r="C723" s="621"/>
      <c r="D723" s="621"/>
      <c r="E723" s="621"/>
      <c r="F723" s="621"/>
      <c r="G723" s="621"/>
      <c r="H723" s="621"/>
      <c r="I723" s="621"/>
      <c r="J723" s="621"/>
      <c r="K723" s="1043"/>
    </row>
    <row r="724" spans="2:11" ht="12.75">
      <c r="B724" s="1331" t="s">
        <v>224</v>
      </c>
      <c r="C724" s="1067">
        <f>SUM(D724+H724)</f>
        <v>131487</v>
      </c>
      <c r="D724" s="1067">
        <v>4212</v>
      </c>
      <c r="E724" s="1067">
        <v>1884</v>
      </c>
      <c r="F724" s="1067">
        <v>1881</v>
      </c>
      <c r="G724" s="1067">
        <v>447</v>
      </c>
      <c r="H724" s="1067">
        <v>127275</v>
      </c>
      <c r="I724" s="1067">
        <v>20665</v>
      </c>
      <c r="J724" s="1067">
        <v>40603</v>
      </c>
      <c r="K724" s="1067">
        <v>66007</v>
      </c>
    </row>
    <row r="725" spans="2:11" ht="12.75">
      <c r="B725" s="1331" t="s">
        <v>225</v>
      </c>
      <c r="C725" s="1067">
        <f t="shared" ref="C725:C735" si="64">SUM(D725+H725)</f>
        <v>139761</v>
      </c>
      <c r="D725" s="1067">
        <v>4061</v>
      </c>
      <c r="E725" s="1067">
        <v>2090</v>
      </c>
      <c r="F725" s="1067">
        <v>1541</v>
      </c>
      <c r="G725" s="1067">
        <v>430</v>
      </c>
      <c r="H725" s="1067">
        <v>135700</v>
      </c>
      <c r="I725" s="1067">
        <v>22172</v>
      </c>
      <c r="J725" s="1067">
        <v>39787</v>
      </c>
      <c r="K725" s="1067">
        <v>73741</v>
      </c>
    </row>
    <row r="726" spans="2:11" ht="12.75">
      <c r="B726" s="1331" t="s">
        <v>226</v>
      </c>
      <c r="C726" s="1067">
        <f t="shared" si="64"/>
        <v>169682</v>
      </c>
      <c r="D726" s="1069">
        <v>5140</v>
      </c>
      <c r="E726" s="1069">
        <v>2472</v>
      </c>
      <c r="F726" s="1069">
        <v>2072</v>
      </c>
      <c r="G726" s="1070">
        <v>596</v>
      </c>
      <c r="H726" s="1067">
        <v>164542</v>
      </c>
      <c r="I726" s="1069">
        <v>28740</v>
      </c>
      <c r="J726" s="1069">
        <v>46840</v>
      </c>
      <c r="K726" s="1069">
        <v>88962</v>
      </c>
    </row>
    <row r="727" spans="2:11" ht="12.75">
      <c r="B727" s="1331" t="s">
        <v>227</v>
      </c>
      <c r="C727" s="1067">
        <f>SUM(D727+H727)</f>
        <v>147812</v>
      </c>
      <c r="D727" s="1067">
        <v>3534</v>
      </c>
      <c r="E727" s="1068">
        <v>1611</v>
      </c>
      <c r="F727" s="1068">
        <v>1644</v>
      </c>
      <c r="G727" s="1067">
        <v>279</v>
      </c>
      <c r="H727" s="1067">
        <v>144278</v>
      </c>
      <c r="I727" s="1067">
        <v>24602</v>
      </c>
      <c r="J727" s="1067">
        <v>37994</v>
      </c>
      <c r="K727" s="1067">
        <v>81682</v>
      </c>
    </row>
    <row r="728" spans="2:11" ht="12.75">
      <c r="B728" s="1331" t="s">
        <v>228</v>
      </c>
      <c r="C728" s="1067">
        <f>SUM(D728+H728)</f>
        <v>152123</v>
      </c>
      <c r="D728" s="939">
        <v>3693</v>
      </c>
      <c r="E728" s="1072">
        <v>1713</v>
      </c>
      <c r="F728" s="1062">
        <v>1740</v>
      </c>
      <c r="G728" s="1062">
        <v>240</v>
      </c>
      <c r="H728" s="939">
        <v>148430</v>
      </c>
      <c r="I728" s="1072">
        <v>26209</v>
      </c>
      <c r="J728" s="1072">
        <v>40210</v>
      </c>
      <c r="K728" s="1062">
        <v>82011</v>
      </c>
    </row>
    <row r="729" spans="2:11" ht="12.75">
      <c r="B729" s="1331" t="s">
        <v>229</v>
      </c>
      <c r="C729" s="1067">
        <f t="shared" si="64"/>
        <v>166014</v>
      </c>
      <c r="D729" s="1067">
        <v>4176</v>
      </c>
      <c r="E729" s="1068">
        <v>1863</v>
      </c>
      <c r="F729" s="1068">
        <v>1929</v>
      </c>
      <c r="G729" s="1067">
        <v>384</v>
      </c>
      <c r="H729" s="1067">
        <v>161838</v>
      </c>
      <c r="I729" s="1067">
        <v>29003</v>
      </c>
      <c r="J729" s="1067">
        <v>42927</v>
      </c>
      <c r="K729" s="1067">
        <v>89908</v>
      </c>
    </row>
    <row r="730" spans="2:11" ht="12.75">
      <c r="B730" s="1331" t="s">
        <v>230</v>
      </c>
      <c r="C730" s="1067">
        <f>SUM(D730+H730)</f>
        <v>185533</v>
      </c>
      <c r="D730" s="816">
        <v>4807</v>
      </c>
      <c r="E730" s="1069">
        <v>2536</v>
      </c>
      <c r="F730" s="1070">
        <v>1934</v>
      </c>
      <c r="G730" s="1070">
        <v>337</v>
      </c>
      <c r="H730" s="1067">
        <v>180726</v>
      </c>
      <c r="I730" s="1069">
        <v>29597</v>
      </c>
      <c r="J730" s="1069">
        <v>50983</v>
      </c>
      <c r="K730" s="1069">
        <v>100146</v>
      </c>
    </row>
    <row r="731" spans="2:11" ht="12.75">
      <c r="B731" s="1331" t="s">
        <v>231</v>
      </c>
      <c r="C731" s="1067">
        <f t="shared" si="64"/>
        <v>154946</v>
      </c>
      <c r="D731" s="816">
        <v>5163</v>
      </c>
      <c r="E731" s="1069">
        <v>2773</v>
      </c>
      <c r="F731" s="1069">
        <v>1809</v>
      </c>
      <c r="G731" s="1070">
        <v>581</v>
      </c>
      <c r="H731" s="1067">
        <v>149783</v>
      </c>
      <c r="I731" s="1069">
        <v>24934</v>
      </c>
      <c r="J731" s="1069">
        <v>46560</v>
      </c>
      <c r="K731" s="1069">
        <v>78289</v>
      </c>
    </row>
    <row r="732" spans="2:11" ht="12.75">
      <c r="B732" s="1331" t="s">
        <v>232</v>
      </c>
      <c r="C732" s="1067">
        <f t="shared" si="64"/>
        <v>159994</v>
      </c>
      <c r="D732" s="1067">
        <v>5157</v>
      </c>
      <c r="E732" s="1068">
        <v>2557</v>
      </c>
      <c r="F732" s="1068">
        <v>2220</v>
      </c>
      <c r="G732" s="1067">
        <v>380</v>
      </c>
      <c r="H732" s="1067">
        <v>154837</v>
      </c>
      <c r="I732" s="1067">
        <v>27153</v>
      </c>
      <c r="J732" s="1067">
        <v>50573</v>
      </c>
      <c r="K732" s="1067">
        <v>77111</v>
      </c>
    </row>
    <row r="733" spans="2:11" ht="12.75">
      <c r="B733" s="1332" t="s">
        <v>233</v>
      </c>
      <c r="C733" s="1067">
        <f>SUM(D733+H733)</f>
        <v>157624</v>
      </c>
      <c r="D733" s="816">
        <v>4946</v>
      </c>
      <c r="E733" s="1069">
        <v>2081</v>
      </c>
      <c r="F733" s="1069">
        <v>2172</v>
      </c>
      <c r="G733" s="1069">
        <v>693</v>
      </c>
      <c r="H733" s="1068">
        <v>152678</v>
      </c>
      <c r="I733" s="1069">
        <v>27404</v>
      </c>
      <c r="J733" s="1069">
        <v>53995</v>
      </c>
      <c r="K733" s="1069">
        <v>71279</v>
      </c>
    </row>
    <row r="734" spans="2:11" ht="12.75">
      <c r="B734" s="1333" t="s">
        <v>234</v>
      </c>
      <c r="C734" s="1067">
        <f>SUM(D734+H734)</f>
        <v>153027</v>
      </c>
      <c r="D734" s="1069">
        <v>3583</v>
      </c>
      <c r="E734" s="1069">
        <v>1512</v>
      </c>
      <c r="F734" s="1069">
        <v>1540</v>
      </c>
      <c r="G734" s="1069">
        <v>531</v>
      </c>
      <c r="H734" s="1069">
        <v>149444</v>
      </c>
      <c r="I734" s="1069">
        <v>26016</v>
      </c>
      <c r="J734" s="1069">
        <v>53618</v>
      </c>
      <c r="K734" s="1069">
        <v>69810</v>
      </c>
    </row>
    <row r="735" spans="2:11" ht="12.75">
      <c r="B735" s="1333" t="s">
        <v>235</v>
      </c>
      <c r="C735" s="1067">
        <f t="shared" si="64"/>
        <v>148481</v>
      </c>
      <c r="D735" s="1069">
        <v>3581</v>
      </c>
      <c r="E735" s="1069">
        <v>1769</v>
      </c>
      <c r="F735" s="1069">
        <v>1378</v>
      </c>
      <c r="G735" s="1069">
        <v>434</v>
      </c>
      <c r="H735" s="1069">
        <v>144900</v>
      </c>
      <c r="I735" s="1069">
        <v>24386</v>
      </c>
      <c r="J735" s="1069">
        <v>51130</v>
      </c>
      <c r="K735" s="1069">
        <v>69384</v>
      </c>
    </row>
    <row r="736" spans="2:11" ht="15">
      <c r="B736" s="941"/>
      <c r="C736" s="1068"/>
      <c r="D736" s="1068"/>
      <c r="E736" s="1068"/>
      <c r="F736" s="1068"/>
      <c r="G736" s="1068"/>
      <c r="H736" s="1068"/>
      <c r="I736" s="1068"/>
      <c r="J736" s="1068"/>
      <c r="K736" s="1068"/>
    </row>
    <row r="737" spans="2:11" ht="12.75">
      <c r="B737" s="942">
        <v>2021</v>
      </c>
      <c r="C737" s="1061">
        <f t="shared" ref="C737:K737" si="65">SUM(C724:C735)</f>
        <v>1866484</v>
      </c>
      <c r="D737" s="1061">
        <f>SUM(D724:D735)</f>
        <v>52053</v>
      </c>
      <c r="E737" s="1061">
        <f t="shared" si="65"/>
        <v>24861</v>
      </c>
      <c r="F737" s="1061">
        <f t="shared" si="65"/>
        <v>21860</v>
      </c>
      <c r="G737" s="1061">
        <f>SUM(G724:G735)</f>
        <v>5332</v>
      </c>
      <c r="H737" s="1061">
        <f t="shared" si="65"/>
        <v>1814431</v>
      </c>
      <c r="I737" s="1061">
        <f t="shared" si="65"/>
        <v>310881</v>
      </c>
      <c r="J737" s="1061">
        <f t="shared" si="65"/>
        <v>555220</v>
      </c>
      <c r="K737" s="1061">
        <f t="shared" si="65"/>
        <v>948330</v>
      </c>
    </row>
    <row r="738" spans="2:11" ht="12.75">
      <c r="B738" s="1060"/>
      <c r="C738" s="1048"/>
      <c r="D738" s="1048"/>
      <c r="E738" s="1048"/>
      <c r="F738" s="1048"/>
      <c r="G738" s="1048"/>
      <c r="H738" s="1048"/>
      <c r="I738" s="1048"/>
      <c r="J738" s="1048"/>
      <c r="K738" s="1048"/>
    </row>
    <row r="739" spans="2:11" ht="12.75">
      <c r="B739" s="80"/>
      <c r="C739" s="1554" t="s">
        <v>248</v>
      </c>
      <c r="D739" s="1554"/>
      <c r="E739" s="1554"/>
      <c r="F739" s="1554"/>
      <c r="G739" s="1554"/>
      <c r="H739" s="1554"/>
      <c r="I739" s="1554"/>
      <c r="J739" s="1554"/>
      <c r="K739" s="1554"/>
    </row>
    <row r="740" spans="2:11" ht="12.75">
      <c r="B740" s="621"/>
      <c r="C740" s="1048"/>
      <c r="D740" s="1048"/>
      <c r="E740" s="1048"/>
      <c r="F740" s="1048"/>
      <c r="G740" s="1048"/>
      <c r="H740" s="1048"/>
      <c r="I740" s="1048"/>
      <c r="J740" s="1048"/>
      <c r="K740" s="1048"/>
    </row>
    <row r="741" spans="2:11" ht="12.75">
      <c r="B741" s="943" t="s">
        <v>224</v>
      </c>
      <c r="C741" s="1067">
        <f t="shared" ref="C741:C752" si="66">SUM(D741+H741)</f>
        <v>39741341</v>
      </c>
      <c r="D741" s="1067">
        <v>237362</v>
      </c>
      <c r="E741" s="1067">
        <v>66223</v>
      </c>
      <c r="F741" s="1067">
        <v>109472</v>
      </c>
      <c r="G741" s="1067">
        <v>61667</v>
      </c>
      <c r="H741" s="1067">
        <v>39503979</v>
      </c>
      <c r="I741" s="1067">
        <v>5747629</v>
      </c>
      <c r="J741" s="1067">
        <v>11340717</v>
      </c>
      <c r="K741" s="1067">
        <v>22415633</v>
      </c>
    </row>
    <row r="742" spans="2:11" ht="12.75">
      <c r="B742" s="943" t="s">
        <v>225</v>
      </c>
      <c r="C742" s="1067">
        <f t="shared" si="66"/>
        <v>42585604</v>
      </c>
      <c r="D742" s="1067">
        <v>225646</v>
      </c>
      <c r="E742" s="1067">
        <v>74893</v>
      </c>
      <c r="F742" s="1067">
        <v>91386</v>
      </c>
      <c r="G742" s="1067">
        <v>59367</v>
      </c>
      <c r="H742" s="1067">
        <v>42359958</v>
      </c>
      <c r="I742" s="1067">
        <v>6173809</v>
      </c>
      <c r="J742" s="1067">
        <v>11233624</v>
      </c>
      <c r="K742" s="1067">
        <v>24952525</v>
      </c>
    </row>
    <row r="743" spans="2:11" ht="12.75">
      <c r="B743" s="943" t="s">
        <v>226</v>
      </c>
      <c r="C743" s="1067">
        <f t="shared" si="66"/>
        <v>51669516</v>
      </c>
      <c r="D743" s="1069">
        <v>269170</v>
      </c>
      <c r="E743" s="1069">
        <v>75705</v>
      </c>
      <c r="F743" s="1069">
        <v>120949</v>
      </c>
      <c r="G743" s="1070">
        <v>72516</v>
      </c>
      <c r="H743" s="1067">
        <v>51400346</v>
      </c>
      <c r="I743" s="1069">
        <v>8040952</v>
      </c>
      <c r="J743" s="1069">
        <v>13263981</v>
      </c>
      <c r="K743" s="1069">
        <v>30095413</v>
      </c>
    </row>
    <row r="744" spans="2:11" ht="12.75">
      <c r="B744" s="943" t="s">
        <v>227</v>
      </c>
      <c r="C744" s="1067">
        <f t="shared" si="66"/>
        <v>46021458</v>
      </c>
      <c r="D744" s="1067">
        <v>203453</v>
      </c>
      <c r="E744" s="1068">
        <v>56947</v>
      </c>
      <c r="F744" s="1068">
        <v>106856</v>
      </c>
      <c r="G744" s="1067">
        <v>39650</v>
      </c>
      <c r="H744" s="1067">
        <v>45818005</v>
      </c>
      <c r="I744" s="1067">
        <v>6937605</v>
      </c>
      <c r="J744" s="1067">
        <v>10743705</v>
      </c>
      <c r="K744" s="1067">
        <v>28136695</v>
      </c>
    </row>
    <row r="745" spans="2:11" ht="12.75">
      <c r="B745" s="943" t="s">
        <v>228</v>
      </c>
      <c r="C745" s="1067">
        <f t="shared" si="66"/>
        <v>46571427</v>
      </c>
      <c r="D745" s="1072">
        <v>212169</v>
      </c>
      <c r="E745" s="1072">
        <v>64706</v>
      </c>
      <c r="F745" s="1072">
        <v>114698</v>
      </c>
      <c r="G745" s="1072">
        <v>32765</v>
      </c>
      <c r="H745" s="1072">
        <v>46359258</v>
      </c>
      <c r="I745" s="1072">
        <v>7426484</v>
      </c>
      <c r="J745" s="1072">
        <v>11153429</v>
      </c>
      <c r="K745" s="1062">
        <v>27779345</v>
      </c>
    </row>
    <row r="746" spans="2:11" ht="12.75">
      <c r="B746" s="943" t="s">
        <v>229</v>
      </c>
      <c r="C746" s="1067">
        <f t="shared" si="66"/>
        <v>50546758</v>
      </c>
      <c r="D746" s="1067">
        <v>230190</v>
      </c>
      <c r="E746" s="1068">
        <v>64238</v>
      </c>
      <c r="F746" s="1068">
        <v>119347</v>
      </c>
      <c r="G746" s="1067">
        <v>46605</v>
      </c>
      <c r="H746" s="1067">
        <v>50316568</v>
      </c>
      <c r="I746" s="1067">
        <v>8234522</v>
      </c>
      <c r="J746" s="1067">
        <v>11657127</v>
      </c>
      <c r="K746" s="1067">
        <v>30424919</v>
      </c>
    </row>
    <row r="747" spans="2:11" ht="12.75">
      <c r="B747" s="943" t="s">
        <v>230</v>
      </c>
      <c r="C747" s="1067">
        <f t="shared" si="66"/>
        <v>49773277</v>
      </c>
      <c r="D747" s="1069">
        <v>259662</v>
      </c>
      <c r="E747" s="1069">
        <v>89587</v>
      </c>
      <c r="F747" s="1069">
        <v>122756</v>
      </c>
      <c r="G747" s="1070">
        <v>47319</v>
      </c>
      <c r="H747" s="1067">
        <v>49513615</v>
      </c>
      <c r="I747" s="1069">
        <v>8220789</v>
      </c>
      <c r="J747" s="1069">
        <v>13988860</v>
      </c>
      <c r="K747" s="1069">
        <v>27303966</v>
      </c>
    </row>
    <row r="748" spans="2:11" ht="12.75">
      <c r="B748" s="943" t="s">
        <v>231</v>
      </c>
      <c r="C748" s="1067">
        <f t="shared" si="66"/>
        <v>46010365</v>
      </c>
      <c r="D748" s="1069">
        <v>287087</v>
      </c>
      <c r="E748" s="1069">
        <v>98165</v>
      </c>
      <c r="F748" s="1069">
        <v>115259</v>
      </c>
      <c r="G748" s="1070">
        <v>73663</v>
      </c>
      <c r="H748" s="1067">
        <v>45723278</v>
      </c>
      <c r="I748" s="1069">
        <v>6832506</v>
      </c>
      <c r="J748" s="1069">
        <v>12656962</v>
      </c>
      <c r="K748" s="1069">
        <v>26233810</v>
      </c>
    </row>
    <row r="749" spans="2:11" ht="12.75">
      <c r="B749" s="943" t="s">
        <v>232</v>
      </c>
      <c r="C749" s="1067">
        <f t="shared" si="66"/>
        <v>47074285</v>
      </c>
      <c r="D749" s="1069">
        <v>280407</v>
      </c>
      <c r="E749" s="1069">
        <v>87972</v>
      </c>
      <c r="F749" s="1069">
        <v>143839</v>
      </c>
      <c r="G749" s="1070">
        <v>48596</v>
      </c>
      <c r="H749" s="1067">
        <v>46793878</v>
      </c>
      <c r="I749" s="1069">
        <v>7338139</v>
      </c>
      <c r="J749" s="1069">
        <v>14008821</v>
      </c>
      <c r="K749" s="1069">
        <v>25446918</v>
      </c>
    </row>
    <row r="750" spans="2:11" ht="12.75">
      <c r="B750" s="943" t="s">
        <v>233</v>
      </c>
      <c r="C750" s="1067">
        <f>SUM(D750+H750)</f>
        <v>46072566</v>
      </c>
      <c r="D750" s="1069">
        <v>285761</v>
      </c>
      <c r="E750" s="1069">
        <v>72051</v>
      </c>
      <c r="F750" s="1069">
        <v>119761</v>
      </c>
      <c r="G750" s="1069">
        <v>93949</v>
      </c>
      <c r="H750" s="1068">
        <v>45786805</v>
      </c>
      <c r="I750" s="1069">
        <v>7425733</v>
      </c>
      <c r="J750" s="1069">
        <v>15007067</v>
      </c>
      <c r="K750" s="1069">
        <v>23354005</v>
      </c>
    </row>
    <row r="751" spans="2:11" ht="12.75">
      <c r="B751" s="943" t="s">
        <v>234</v>
      </c>
      <c r="C751" s="1067">
        <f>SUM(D751+H751)</f>
        <v>45343150</v>
      </c>
      <c r="D751" s="1069">
        <v>221738</v>
      </c>
      <c r="E751" s="1069">
        <v>51591</v>
      </c>
      <c r="F751" s="1069">
        <v>93040</v>
      </c>
      <c r="G751" s="1069">
        <v>77107</v>
      </c>
      <c r="H751" s="1068">
        <v>45121412</v>
      </c>
      <c r="I751" s="1069">
        <v>7075285</v>
      </c>
      <c r="J751" s="1069">
        <v>15101194</v>
      </c>
      <c r="K751" s="1069">
        <v>22944933</v>
      </c>
    </row>
    <row r="752" spans="2:11" ht="12.75">
      <c r="B752" s="943" t="s">
        <v>235</v>
      </c>
      <c r="C752" s="1067">
        <f t="shared" si="66"/>
        <v>44112072</v>
      </c>
      <c r="D752" s="1069">
        <v>209996</v>
      </c>
      <c r="E752" s="1069">
        <v>59984</v>
      </c>
      <c r="F752" s="1069">
        <v>84647</v>
      </c>
      <c r="G752" s="1069">
        <v>65365</v>
      </c>
      <c r="H752" s="1069">
        <v>43902076</v>
      </c>
      <c r="I752" s="1069">
        <v>6509276</v>
      </c>
      <c r="J752" s="1069">
        <v>14526488</v>
      </c>
      <c r="K752" s="1069">
        <v>22866312</v>
      </c>
    </row>
    <row r="753" spans="2:11" ht="12.75">
      <c r="B753" s="1060"/>
      <c r="C753" s="1068"/>
      <c r="D753" s="1068"/>
      <c r="E753" s="1068"/>
      <c r="F753" s="1068"/>
      <c r="G753" s="1068"/>
      <c r="H753" s="1068"/>
      <c r="I753" s="1068"/>
      <c r="J753" s="1068"/>
      <c r="K753" s="1068"/>
    </row>
    <row r="754" spans="2:11" ht="12.75">
      <c r="B754" s="942">
        <v>2021</v>
      </c>
      <c r="C754" s="1061">
        <f t="shared" ref="C754:K754" si="67">SUM(C741:C752)</f>
        <v>555521819</v>
      </c>
      <c r="D754" s="1061">
        <f t="shared" si="67"/>
        <v>2922641</v>
      </c>
      <c r="E754" s="1061">
        <f t="shared" si="67"/>
        <v>862062</v>
      </c>
      <c r="F754" s="1061">
        <f t="shared" si="67"/>
        <v>1342010</v>
      </c>
      <c r="G754" s="1061">
        <f t="shared" si="67"/>
        <v>718569</v>
      </c>
      <c r="H754" s="1061">
        <f t="shared" si="67"/>
        <v>552599178</v>
      </c>
      <c r="I754" s="1061">
        <f t="shared" si="67"/>
        <v>85962729</v>
      </c>
      <c r="J754" s="1061">
        <f t="shared" si="67"/>
        <v>154681975</v>
      </c>
      <c r="K754" s="1061">
        <f t="shared" si="67"/>
        <v>311954474</v>
      </c>
    </row>
    <row r="755" spans="2:11" ht="12.75">
      <c r="B755" s="628"/>
      <c r="C755" s="1049"/>
      <c r="D755" s="1049"/>
      <c r="E755" s="1049"/>
      <c r="F755" s="1049"/>
      <c r="G755" s="1049"/>
      <c r="H755" s="1049"/>
      <c r="I755" s="1049"/>
      <c r="J755" s="1049"/>
      <c r="K755" s="1049"/>
    </row>
    <row r="756" spans="2:11" ht="12.75" customHeight="1">
      <c r="B756" s="1557" t="s">
        <v>212</v>
      </c>
      <c r="C756" s="1559" t="s">
        <v>22</v>
      </c>
      <c r="D756" s="1559" t="s">
        <v>213</v>
      </c>
      <c r="E756" s="1561" t="s">
        <v>214</v>
      </c>
      <c r="F756" s="1562"/>
      <c r="G756" s="1563"/>
      <c r="H756" s="1564" t="s">
        <v>215</v>
      </c>
      <c r="I756" s="1566" t="s">
        <v>216</v>
      </c>
      <c r="J756" s="1567"/>
      <c r="K756" s="1567"/>
    </row>
    <row r="757" spans="2:11" ht="11.25" customHeight="1">
      <c r="B757" s="1558"/>
      <c r="C757" s="1560"/>
      <c r="D757" s="1560"/>
      <c r="E757" s="1568" t="s">
        <v>253</v>
      </c>
      <c r="F757" s="1559" t="s">
        <v>254</v>
      </c>
      <c r="G757" s="1559" t="s">
        <v>255</v>
      </c>
      <c r="H757" s="1565"/>
      <c r="I757" s="1568" t="s">
        <v>220</v>
      </c>
      <c r="J757" s="1568" t="s">
        <v>24</v>
      </c>
      <c r="K757" s="1559" t="s">
        <v>221</v>
      </c>
    </row>
    <row r="758" spans="2:11" ht="11.25" customHeight="1">
      <c r="B758" s="1558"/>
      <c r="C758" s="1560"/>
      <c r="D758" s="1560"/>
      <c r="E758" s="1569"/>
      <c r="F758" s="1560"/>
      <c r="G758" s="1560"/>
      <c r="H758" s="1565"/>
      <c r="I758" s="1570"/>
      <c r="J758" s="1570"/>
      <c r="K758" s="1571"/>
    </row>
    <row r="759" spans="2:11" ht="12.75">
      <c r="B759" s="618">
        <v>0</v>
      </c>
      <c r="C759" s="1050">
        <v>1</v>
      </c>
      <c r="D759" s="1050">
        <v>2</v>
      </c>
      <c r="E759" s="1051">
        <v>3</v>
      </c>
      <c r="F759" s="1051">
        <v>4</v>
      </c>
      <c r="G759" s="1050">
        <v>5</v>
      </c>
      <c r="H759" s="1050">
        <v>6</v>
      </c>
      <c r="I759" s="1050">
        <v>7</v>
      </c>
      <c r="J759" s="1050">
        <v>8</v>
      </c>
      <c r="K759" s="1050">
        <v>9</v>
      </c>
    </row>
    <row r="760" spans="2:11" ht="12.75">
      <c r="B760" s="621"/>
      <c r="C760" s="1048"/>
      <c r="D760" s="1048"/>
      <c r="E760" s="1048"/>
      <c r="F760" s="1048"/>
      <c r="G760" s="1048"/>
      <c r="H760" s="1048"/>
      <c r="I760" s="1048"/>
      <c r="J760" s="1048"/>
      <c r="K760" s="1048"/>
    </row>
    <row r="761" spans="2:11" ht="12.75">
      <c r="B761" s="80"/>
      <c r="C761" s="1554" t="s">
        <v>249</v>
      </c>
      <c r="D761" s="1554"/>
      <c r="E761" s="1554"/>
      <c r="F761" s="1554"/>
      <c r="G761" s="1554"/>
      <c r="H761" s="1554"/>
      <c r="I761" s="1554"/>
      <c r="J761" s="1554"/>
      <c r="K761" s="1554"/>
    </row>
    <row r="762" spans="2:11" ht="12.75">
      <c r="B762" s="80"/>
      <c r="C762" s="1052"/>
      <c r="D762" s="1052"/>
      <c r="E762" s="1052"/>
      <c r="F762" s="1052"/>
      <c r="G762" s="1052"/>
      <c r="H762" s="1052"/>
      <c r="I762" s="1052"/>
      <c r="J762" s="1052"/>
      <c r="K762" s="1052"/>
    </row>
    <row r="763" spans="2:11" ht="12.75">
      <c r="B763" s="943" t="s">
        <v>224</v>
      </c>
      <c r="C763" s="1067">
        <f>SUM(D763+H763)</f>
        <v>78109600</v>
      </c>
      <c r="D763" s="1067">
        <v>415757</v>
      </c>
      <c r="E763" s="1067">
        <v>115249</v>
      </c>
      <c r="F763" s="1067">
        <v>192404</v>
      </c>
      <c r="G763" s="1067">
        <v>108104</v>
      </c>
      <c r="H763" s="1067">
        <v>77693843</v>
      </c>
      <c r="I763" s="1067">
        <v>11243403</v>
      </c>
      <c r="J763" s="1067">
        <v>23582450</v>
      </c>
      <c r="K763" s="1067">
        <v>42867990</v>
      </c>
    </row>
    <row r="764" spans="2:11" ht="12.75">
      <c r="B764" s="943" t="s">
        <v>225</v>
      </c>
      <c r="C764" s="1067">
        <f t="shared" ref="C764:C774" si="68">SUM(D764+H764)</f>
        <v>84091107</v>
      </c>
      <c r="D764" s="1067">
        <v>393972</v>
      </c>
      <c r="E764" s="1067">
        <v>130879</v>
      </c>
      <c r="F764" s="1067">
        <v>159588</v>
      </c>
      <c r="G764" s="1067">
        <v>103505</v>
      </c>
      <c r="H764" s="1067">
        <v>83697135</v>
      </c>
      <c r="I764" s="1067">
        <v>12177076</v>
      </c>
      <c r="J764" s="1067">
        <v>23317616</v>
      </c>
      <c r="K764" s="1067">
        <v>48202443</v>
      </c>
    </row>
    <row r="765" spans="2:11" ht="12.75">
      <c r="B765" s="943" t="s">
        <v>226</v>
      </c>
      <c r="C765" s="1067">
        <f t="shared" si="68"/>
        <v>102461148</v>
      </c>
      <c r="D765" s="1069">
        <v>472364</v>
      </c>
      <c r="E765" s="1069">
        <v>133618</v>
      </c>
      <c r="F765" s="1069">
        <v>212699</v>
      </c>
      <c r="G765" s="1070">
        <v>126047</v>
      </c>
      <c r="H765" s="1067">
        <v>101988784</v>
      </c>
      <c r="I765" s="1069">
        <v>15849028</v>
      </c>
      <c r="J765" s="1069">
        <v>27673719</v>
      </c>
      <c r="K765" s="1069">
        <v>58466037</v>
      </c>
    </row>
    <row r="766" spans="2:11" ht="12.75">
      <c r="B766" s="943" t="s">
        <v>227</v>
      </c>
      <c r="C766" s="1067">
        <f t="shared" si="68"/>
        <v>89783783</v>
      </c>
      <c r="D766" s="1067">
        <v>360230</v>
      </c>
      <c r="E766" s="1068">
        <v>100047</v>
      </c>
      <c r="F766" s="1068">
        <v>192268</v>
      </c>
      <c r="G766" s="1068">
        <v>67915</v>
      </c>
      <c r="H766" s="1067">
        <v>89423553</v>
      </c>
      <c r="I766" s="1068">
        <v>13563784</v>
      </c>
      <c r="J766" s="1068">
        <v>22215821</v>
      </c>
      <c r="K766" s="1068">
        <v>53643948</v>
      </c>
    </row>
    <row r="767" spans="2:11" ht="12.75">
      <c r="B767" s="943" t="s">
        <v>228</v>
      </c>
      <c r="C767" s="1067">
        <f t="shared" si="68"/>
        <v>91368131</v>
      </c>
      <c r="D767" s="1072">
        <v>376395</v>
      </c>
      <c r="E767" s="1072">
        <v>114763</v>
      </c>
      <c r="F767" s="1072">
        <v>205460</v>
      </c>
      <c r="G767" s="1072">
        <v>56172</v>
      </c>
      <c r="H767" s="1072">
        <v>90991736</v>
      </c>
      <c r="I767" s="1072">
        <v>14560960</v>
      </c>
      <c r="J767" s="1072">
        <v>23348822</v>
      </c>
      <c r="K767" s="1072">
        <v>53081954</v>
      </c>
    </row>
    <row r="768" spans="2:11" ht="12.75">
      <c r="B768" s="943" t="s">
        <v>229</v>
      </c>
      <c r="C768" s="1067">
        <f t="shared" si="68"/>
        <v>99584261</v>
      </c>
      <c r="D768" s="1067">
        <v>409711</v>
      </c>
      <c r="E768" s="1068">
        <v>113176</v>
      </c>
      <c r="F768" s="1068">
        <v>212213</v>
      </c>
      <c r="G768" s="1068">
        <v>84322</v>
      </c>
      <c r="H768" s="1067">
        <v>99174550</v>
      </c>
      <c r="I768" s="1068">
        <v>16143401</v>
      </c>
      <c r="J768" s="1068">
        <v>24372903</v>
      </c>
      <c r="K768" s="1068">
        <v>58658246</v>
      </c>
    </row>
    <row r="769" spans="2:11" ht="12.75">
      <c r="B769" s="943" t="s">
        <v>230</v>
      </c>
      <c r="C769" s="1067">
        <f>SUM(D769+H769)</f>
        <v>97936639</v>
      </c>
      <c r="D769" s="1069">
        <v>463172</v>
      </c>
      <c r="E769" s="1069">
        <v>157219</v>
      </c>
      <c r="F769" s="1069">
        <v>221210</v>
      </c>
      <c r="G769" s="1070">
        <v>84743</v>
      </c>
      <c r="H769" s="1067">
        <v>97473467</v>
      </c>
      <c r="I769" s="1069">
        <v>16134948</v>
      </c>
      <c r="J769" s="1069">
        <v>29010696</v>
      </c>
      <c r="K769" s="1069">
        <v>52327823</v>
      </c>
    </row>
    <row r="770" spans="2:11" ht="12.75">
      <c r="B770" s="943" t="s">
        <v>231</v>
      </c>
      <c r="C770" s="1067">
        <f>SUM(D770+H770)</f>
        <v>90347661</v>
      </c>
      <c r="D770" s="1069">
        <v>506165</v>
      </c>
      <c r="E770" s="1069">
        <v>172138</v>
      </c>
      <c r="F770" s="1069">
        <v>205839</v>
      </c>
      <c r="G770" s="1070">
        <v>128188</v>
      </c>
      <c r="H770" s="1067">
        <v>89841496</v>
      </c>
      <c r="I770" s="1069">
        <v>13379420</v>
      </c>
      <c r="J770" s="1069">
        <v>26379670</v>
      </c>
      <c r="K770" s="1069">
        <v>50082406</v>
      </c>
    </row>
    <row r="771" spans="2:11" ht="12.75">
      <c r="B771" s="943" t="s">
        <v>232</v>
      </c>
      <c r="C771" s="1067">
        <f t="shared" si="68"/>
        <v>92736838</v>
      </c>
      <c r="D771" s="1067">
        <v>498464</v>
      </c>
      <c r="E771" s="1068">
        <v>155328</v>
      </c>
      <c r="F771" s="1068">
        <v>258397</v>
      </c>
      <c r="G771" s="1068">
        <v>84739</v>
      </c>
      <c r="H771" s="1067">
        <v>92238374</v>
      </c>
      <c r="I771" s="1068">
        <v>14500535</v>
      </c>
      <c r="J771" s="1068">
        <v>28611254</v>
      </c>
      <c r="K771" s="1068">
        <v>49126585</v>
      </c>
    </row>
    <row r="772" spans="2:11" ht="12.75">
      <c r="B772" s="943" t="s">
        <v>233</v>
      </c>
      <c r="C772" s="1067">
        <f t="shared" si="68"/>
        <v>91063370</v>
      </c>
      <c r="D772" s="1069">
        <v>499340</v>
      </c>
      <c r="E772" s="1069">
        <v>126691</v>
      </c>
      <c r="F772" s="1069">
        <v>209408</v>
      </c>
      <c r="G772" s="1069">
        <v>163241</v>
      </c>
      <c r="H772" s="1068">
        <v>90564030</v>
      </c>
      <c r="I772" s="1069">
        <v>14582999</v>
      </c>
      <c r="J772" s="1069">
        <v>30907506</v>
      </c>
      <c r="K772" s="1069">
        <v>45073525</v>
      </c>
    </row>
    <row r="773" spans="2:11" ht="12.75">
      <c r="B773" s="943" t="s">
        <v>234</v>
      </c>
      <c r="C773" s="1067">
        <f t="shared" si="68"/>
        <v>90002890</v>
      </c>
      <c r="D773" s="1069">
        <v>388410</v>
      </c>
      <c r="E773" s="1069">
        <v>91354</v>
      </c>
      <c r="F773" s="1069">
        <v>162741</v>
      </c>
      <c r="G773" s="1069">
        <v>134315</v>
      </c>
      <c r="H773" s="1068">
        <v>89614480</v>
      </c>
      <c r="I773" s="1069">
        <v>13880364</v>
      </c>
      <c r="J773" s="1069">
        <v>31315926</v>
      </c>
      <c r="K773" s="1069">
        <v>44418190</v>
      </c>
    </row>
    <row r="774" spans="2:11" ht="12.75">
      <c r="B774" s="943" t="s">
        <v>235</v>
      </c>
      <c r="C774" s="1067">
        <f t="shared" si="68"/>
        <v>87779993</v>
      </c>
      <c r="D774" s="1069">
        <v>372490</v>
      </c>
      <c r="E774" s="1069">
        <v>106517</v>
      </c>
      <c r="F774" s="1069">
        <v>149483</v>
      </c>
      <c r="G774" s="1070">
        <v>116490</v>
      </c>
      <c r="H774" s="1071">
        <v>87407503</v>
      </c>
      <c r="I774" s="1069">
        <v>13264826</v>
      </c>
      <c r="J774" s="1069">
        <v>29875108</v>
      </c>
      <c r="K774" s="1069">
        <v>44267569</v>
      </c>
    </row>
    <row r="775" spans="2:11" ht="12.75">
      <c r="B775" s="943"/>
      <c r="C775" s="1066"/>
      <c r="D775" s="1063"/>
      <c r="E775" s="1064"/>
      <c r="F775" s="1064"/>
      <c r="G775" s="1064"/>
      <c r="H775" s="1063"/>
      <c r="I775" s="1064"/>
      <c r="J775" s="1064"/>
      <c r="K775" s="1064"/>
    </row>
    <row r="776" spans="2:11" ht="12.75">
      <c r="B776" s="942">
        <v>2021</v>
      </c>
      <c r="C776" s="1065">
        <f t="shared" ref="C776:K776" si="69">SUM(C763:C774)</f>
        <v>1095265421</v>
      </c>
      <c r="D776" s="1065">
        <f t="shared" si="69"/>
        <v>5156470</v>
      </c>
      <c r="E776" s="1065">
        <f t="shared" si="69"/>
        <v>1516979</v>
      </c>
      <c r="F776" s="1065">
        <f t="shared" si="69"/>
        <v>2381710</v>
      </c>
      <c r="G776" s="1065">
        <f t="shared" si="69"/>
        <v>1257781</v>
      </c>
      <c r="H776" s="1065">
        <f t="shared" si="69"/>
        <v>1090108951</v>
      </c>
      <c r="I776" s="1065">
        <f t="shared" si="69"/>
        <v>169280744</v>
      </c>
      <c r="J776" s="1065">
        <f t="shared" si="69"/>
        <v>320611491</v>
      </c>
      <c r="K776" s="1065">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4"/>
      <c r="C779" s="1060"/>
      <c r="D779" s="1060"/>
      <c r="E779" s="1102"/>
      <c r="F779" s="1103" t="s">
        <v>250</v>
      </c>
      <c r="G779" s="1103"/>
      <c r="H779" s="1103"/>
      <c r="I779" s="1103"/>
      <c r="J779" s="1104"/>
      <c r="K779" s="1105"/>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1">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1">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1">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1">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1">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1">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1">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1">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1">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1">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1">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39">
        <f t="shared" si="78"/>
        <v>638.00831603827976</v>
      </c>
    </row>
    <row r="795" spans="2:11" ht="18">
      <c r="B795" s="1572" t="s">
        <v>500</v>
      </c>
      <c r="C795" s="1572"/>
      <c r="D795" s="1572"/>
      <c r="E795" s="1572"/>
      <c r="F795" s="1572"/>
      <c r="G795" s="1572"/>
      <c r="H795" s="1572"/>
      <c r="I795" s="1572"/>
      <c r="J795" s="1572"/>
      <c r="K795" s="1572"/>
    </row>
    <row r="796" spans="2:11" ht="18.75" thickBot="1">
      <c r="B796" s="1358"/>
      <c r="C796" s="1358"/>
      <c r="D796" s="1358"/>
      <c r="E796" s="1358"/>
      <c r="F796" s="747" t="s">
        <v>211</v>
      </c>
      <c r="G796" s="1358"/>
      <c r="H796" s="1358"/>
      <c r="I796" s="1358"/>
      <c r="J796" s="1358"/>
      <c r="K796" s="1358"/>
    </row>
    <row r="797" spans="2:11" ht="12.75">
      <c r="B797" s="1573" t="s">
        <v>212</v>
      </c>
      <c r="C797" s="1575" t="s">
        <v>22</v>
      </c>
      <c r="D797" s="1575" t="s">
        <v>213</v>
      </c>
      <c r="E797" s="1576" t="s">
        <v>214</v>
      </c>
      <c r="F797" s="1577"/>
      <c r="G797" s="1578"/>
      <c r="H797" s="1575" t="s">
        <v>215</v>
      </c>
      <c r="I797" s="1576" t="s">
        <v>216</v>
      </c>
      <c r="J797" s="1577"/>
      <c r="K797" s="1579"/>
    </row>
    <row r="798" spans="2:11">
      <c r="B798" s="1574"/>
      <c r="C798" s="1560"/>
      <c r="D798" s="1560"/>
      <c r="E798" s="1569" t="s">
        <v>253</v>
      </c>
      <c r="F798" s="1560" t="s">
        <v>254</v>
      </c>
      <c r="G798" s="1560" t="s">
        <v>255</v>
      </c>
      <c r="H798" s="1560"/>
      <c r="I798" s="1569" t="s">
        <v>220</v>
      </c>
      <c r="J798" s="1569" t="s">
        <v>24</v>
      </c>
      <c r="K798" s="1580" t="s">
        <v>294</v>
      </c>
    </row>
    <row r="799" spans="2:11" ht="12" thickBot="1">
      <c r="B799" s="1654"/>
      <c r="C799" s="1655"/>
      <c r="D799" s="1655"/>
      <c r="E799" s="1656"/>
      <c r="F799" s="1655"/>
      <c r="G799" s="1655"/>
      <c r="H799" s="1655"/>
      <c r="I799" s="1656"/>
      <c r="J799" s="1656"/>
      <c r="K799" s="1657"/>
    </row>
    <row r="800" spans="2:11" ht="13.5" thickBot="1">
      <c r="B800" s="1362">
        <v>0</v>
      </c>
      <c r="C800" s="1363">
        <v>1</v>
      </c>
      <c r="D800" s="1363">
        <v>2</v>
      </c>
      <c r="E800" s="1364">
        <v>3</v>
      </c>
      <c r="F800" s="1364">
        <v>4</v>
      </c>
      <c r="G800" s="1363">
        <v>5</v>
      </c>
      <c r="H800" s="1363">
        <v>6</v>
      </c>
      <c r="I800" s="1363">
        <v>7</v>
      </c>
      <c r="J800" s="1363">
        <v>8</v>
      </c>
      <c r="K800" s="1365">
        <v>9</v>
      </c>
    </row>
    <row r="801" spans="2:11" ht="12.75">
      <c r="B801" s="1042"/>
      <c r="C801" s="621"/>
      <c r="D801" s="621"/>
      <c r="E801" s="621"/>
      <c r="F801" s="621"/>
      <c r="G801" s="621"/>
      <c r="H801" s="621"/>
      <c r="I801" s="621"/>
      <c r="J801" s="621"/>
      <c r="K801" s="1043"/>
    </row>
    <row r="802" spans="2:11" ht="14.25">
      <c r="B802" s="1044"/>
      <c r="C802" s="1555" t="s">
        <v>223</v>
      </c>
      <c r="D802" s="1555"/>
      <c r="E802" s="1555"/>
      <c r="F802" s="1555"/>
      <c r="G802" s="1555"/>
      <c r="H802" s="1555"/>
      <c r="I802" s="1555"/>
      <c r="J802" s="1555"/>
      <c r="K802" s="1556"/>
    </row>
    <row r="803" spans="2:11" ht="12.75">
      <c r="B803" s="1042"/>
      <c r="C803" s="621"/>
      <c r="D803" s="621"/>
      <c r="E803" s="621"/>
      <c r="F803" s="621"/>
      <c r="G803" s="621"/>
      <c r="H803" s="621"/>
      <c r="I803" s="621"/>
      <c r="J803" s="621"/>
      <c r="K803" s="1043"/>
    </row>
    <row r="804" spans="2:11" ht="12.75">
      <c r="B804" s="1084" t="s">
        <v>224</v>
      </c>
      <c r="C804" s="1067">
        <v>136548</v>
      </c>
      <c r="D804" s="1067">
        <v>3929</v>
      </c>
      <c r="E804" s="1067">
        <v>1797</v>
      </c>
      <c r="F804" s="1067">
        <v>1634</v>
      </c>
      <c r="G804" s="1067">
        <v>498</v>
      </c>
      <c r="H804" s="1067">
        <v>132619</v>
      </c>
      <c r="I804" s="1067">
        <v>22626</v>
      </c>
      <c r="J804" s="1067">
        <v>43264</v>
      </c>
      <c r="K804" s="1085">
        <v>66729</v>
      </c>
    </row>
    <row r="805" spans="2:11" ht="12.75">
      <c r="B805" s="1084" t="s">
        <v>225</v>
      </c>
      <c r="C805" s="1067">
        <v>145755</v>
      </c>
      <c r="D805" s="1067">
        <v>3630</v>
      </c>
      <c r="E805" s="1067">
        <v>1663</v>
      </c>
      <c r="F805" s="1067">
        <v>1564</v>
      </c>
      <c r="G805" s="1067">
        <v>403</v>
      </c>
      <c r="H805" s="1067">
        <v>142125</v>
      </c>
      <c r="I805" s="1067">
        <v>25418</v>
      </c>
      <c r="J805" s="1067">
        <v>42207</v>
      </c>
      <c r="K805" s="1085">
        <v>74500</v>
      </c>
    </row>
    <row r="806" spans="2:11" ht="12.75">
      <c r="B806" s="1084" t="s">
        <v>226</v>
      </c>
      <c r="C806" s="1067"/>
      <c r="D806" s="1069"/>
      <c r="E806" s="1069"/>
      <c r="F806" s="1069"/>
      <c r="G806" s="1070"/>
      <c r="H806" s="1067"/>
      <c r="I806" s="1069"/>
      <c r="J806" s="1069"/>
      <c r="K806" s="1086"/>
    </row>
    <row r="807" spans="2:11" ht="12.75">
      <c r="B807" s="1084" t="s">
        <v>227</v>
      </c>
      <c r="C807" s="1067"/>
      <c r="D807" s="1067"/>
      <c r="E807" s="1068"/>
      <c r="F807" s="1068"/>
      <c r="G807" s="1067"/>
      <c r="H807" s="1067"/>
      <c r="I807" s="1067"/>
      <c r="J807" s="1067"/>
      <c r="K807" s="1085"/>
    </row>
    <row r="808" spans="2:11" ht="12.75">
      <c r="B808" s="1084" t="s">
        <v>228</v>
      </c>
      <c r="C808" s="1067"/>
      <c r="D808" s="647"/>
      <c r="E808" s="1072"/>
      <c r="F808" s="1062"/>
      <c r="G808" s="1062"/>
      <c r="H808" s="647"/>
      <c r="I808" s="1072"/>
      <c r="J808" s="1072"/>
      <c r="K808" s="1087"/>
    </row>
    <row r="809" spans="2:11" ht="12.75">
      <c r="B809" s="1084" t="s">
        <v>229</v>
      </c>
      <c r="C809" s="1067"/>
      <c r="D809" s="1067"/>
      <c r="E809" s="1068"/>
      <c r="F809" s="1068"/>
      <c r="G809" s="1067"/>
      <c r="H809" s="1067"/>
      <c r="I809" s="1067"/>
      <c r="J809" s="1067"/>
      <c r="K809" s="1085"/>
    </row>
    <row r="810" spans="2:11" ht="12.75">
      <c r="B810" s="1084" t="s">
        <v>230</v>
      </c>
      <c r="C810" s="1067"/>
      <c r="D810" s="648"/>
      <c r="E810" s="1069"/>
      <c r="F810" s="1070"/>
      <c r="G810" s="1070"/>
      <c r="H810" s="1067"/>
      <c r="I810" s="1069"/>
      <c r="J810" s="1069"/>
      <c r="K810" s="1086"/>
    </row>
    <row r="811" spans="2:11" ht="12.75">
      <c r="B811" s="1084" t="s">
        <v>231</v>
      </c>
      <c r="C811" s="1067"/>
      <c r="D811" s="648"/>
      <c r="E811" s="1069"/>
      <c r="F811" s="1069"/>
      <c r="G811" s="1070"/>
      <c r="H811" s="1067"/>
      <c r="I811" s="1069"/>
      <c r="J811" s="1069"/>
      <c r="K811" s="1086"/>
    </row>
    <row r="812" spans="2:11" ht="12.75">
      <c r="B812" s="1084" t="s">
        <v>232</v>
      </c>
      <c r="C812" s="1067"/>
      <c r="D812" s="1067"/>
      <c r="E812" s="1068"/>
      <c r="F812" s="1068"/>
      <c r="G812" s="1067"/>
      <c r="H812" s="1067"/>
      <c r="I812" s="1067"/>
      <c r="J812" s="1067"/>
      <c r="K812" s="1085"/>
    </row>
    <row r="813" spans="2:11" ht="12.75">
      <c r="B813" s="1088" t="s">
        <v>233</v>
      </c>
      <c r="C813" s="1067"/>
      <c r="D813" s="648"/>
      <c r="E813" s="1069"/>
      <c r="F813" s="1069"/>
      <c r="G813" s="1069"/>
      <c r="H813" s="1068"/>
      <c r="I813" s="1069"/>
      <c r="J813" s="1069"/>
      <c r="K813" s="1086"/>
    </row>
    <row r="814" spans="2:11" ht="12.75">
      <c r="B814" s="1089" t="s">
        <v>234</v>
      </c>
      <c r="C814" s="1067"/>
      <c r="D814" s="1069"/>
      <c r="E814" s="1069"/>
      <c r="F814" s="1069"/>
      <c r="G814" s="1069"/>
      <c r="H814" s="1069"/>
      <c r="I814" s="1069"/>
      <c r="J814" s="1069"/>
      <c r="K814" s="1086"/>
    </row>
    <row r="815" spans="2:11" ht="12.75">
      <c r="B815" s="1089" t="s">
        <v>235</v>
      </c>
      <c r="C815" s="1067"/>
      <c r="D815" s="1069"/>
      <c r="E815" s="1069"/>
      <c r="F815" s="1069"/>
      <c r="G815" s="1069"/>
      <c r="H815" s="1069"/>
      <c r="I815" s="1069"/>
      <c r="J815" s="1069"/>
      <c r="K815" s="1086"/>
    </row>
    <row r="816" spans="2:11" ht="15">
      <c r="B816" s="1090"/>
      <c r="C816" s="1068"/>
      <c r="D816" s="1068"/>
      <c r="E816" s="1068"/>
      <c r="F816" s="1068"/>
      <c r="G816" s="1068"/>
      <c r="H816" s="1068"/>
      <c r="I816" s="1068"/>
      <c r="J816" s="1068"/>
      <c r="K816" s="1091"/>
    </row>
    <row r="817" spans="2:11" ht="12.75">
      <c r="B817" s="1092">
        <v>2021</v>
      </c>
      <c r="C817" s="1061">
        <f t="shared" ref="C817" si="79">SUM(C804:C815)</f>
        <v>282303</v>
      </c>
      <c r="D817" s="1061">
        <f>SUM(D804:D815)</f>
        <v>7559</v>
      </c>
      <c r="E817" s="1061">
        <f t="shared" ref="E817:F817" si="80">SUM(E804:E815)</f>
        <v>3460</v>
      </c>
      <c r="F817" s="1061">
        <f t="shared" si="80"/>
        <v>3198</v>
      </c>
      <c r="G817" s="1061">
        <f>SUM(G804:G815)</f>
        <v>901</v>
      </c>
      <c r="H817" s="1061">
        <f t="shared" ref="H817:K817" si="81">SUM(H804:H815)</f>
        <v>274744</v>
      </c>
      <c r="I817" s="1061">
        <f t="shared" si="81"/>
        <v>48044</v>
      </c>
      <c r="J817" s="1061">
        <f t="shared" si="81"/>
        <v>85471</v>
      </c>
      <c r="K817" s="1093">
        <f t="shared" si="81"/>
        <v>141229</v>
      </c>
    </row>
    <row r="818" spans="2:11" ht="12.75">
      <c r="B818" s="1044"/>
      <c r="C818" s="1048"/>
      <c r="D818" s="1048"/>
      <c r="E818" s="1048"/>
      <c r="F818" s="1048"/>
      <c r="G818" s="1048"/>
      <c r="H818" s="1048"/>
      <c r="I818" s="1048"/>
      <c r="J818" s="1048"/>
      <c r="K818" s="1094"/>
    </row>
    <row r="819" spans="2:11" ht="12.75">
      <c r="B819" s="1044"/>
      <c r="C819" s="1554" t="s">
        <v>248</v>
      </c>
      <c r="D819" s="1554"/>
      <c r="E819" s="1554"/>
      <c r="F819" s="1554"/>
      <c r="G819" s="1554"/>
      <c r="H819" s="1554"/>
      <c r="I819" s="1554"/>
      <c r="J819" s="1554"/>
      <c r="K819" s="1589"/>
    </row>
    <row r="820" spans="2:11" ht="12.75">
      <c r="B820" s="1042"/>
      <c r="C820" s="1048"/>
      <c r="D820" s="1048"/>
      <c r="E820" s="1048"/>
      <c r="F820" s="1048"/>
      <c r="G820" s="1048"/>
      <c r="H820" s="1048"/>
      <c r="I820" s="1048"/>
      <c r="J820" s="1048"/>
      <c r="K820" s="1094"/>
    </row>
    <row r="821" spans="2:11" ht="12.75">
      <c r="B821" s="1095" t="s">
        <v>224</v>
      </c>
      <c r="C821" s="1067">
        <v>41417613</v>
      </c>
      <c r="D821" s="1067">
        <v>218194</v>
      </c>
      <c r="E821" s="1067">
        <v>60008</v>
      </c>
      <c r="F821" s="1067">
        <v>88025</v>
      </c>
      <c r="G821" s="1067">
        <v>70161</v>
      </c>
      <c r="H821" s="1067">
        <v>41199419</v>
      </c>
      <c r="I821" s="1067">
        <v>6311434</v>
      </c>
      <c r="J821" s="1067">
        <v>12395663</v>
      </c>
      <c r="K821" s="1085">
        <v>22492322</v>
      </c>
    </row>
    <row r="822" spans="2:11" ht="12.75">
      <c r="B822" s="1095" t="s">
        <v>225</v>
      </c>
      <c r="C822" s="1067">
        <v>44315521</v>
      </c>
      <c r="D822" s="1067">
        <v>207947</v>
      </c>
      <c r="E822" s="1067">
        <v>57220</v>
      </c>
      <c r="F822" s="1067">
        <v>93239</v>
      </c>
      <c r="G822" s="1067">
        <v>57488</v>
      </c>
      <c r="H822" s="1067">
        <v>44107574</v>
      </c>
      <c r="I822" s="1067">
        <v>6984362</v>
      </c>
      <c r="J822" s="1067">
        <v>12039817</v>
      </c>
      <c r="K822" s="1085">
        <v>25083395</v>
      </c>
    </row>
    <row r="823" spans="2:11" ht="12.75">
      <c r="B823" s="1095" t="s">
        <v>226</v>
      </c>
      <c r="C823" s="1067"/>
      <c r="D823" s="1069"/>
      <c r="E823" s="1069"/>
      <c r="F823" s="1069"/>
      <c r="G823" s="1070"/>
      <c r="H823" s="1067"/>
      <c r="I823" s="1069"/>
      <c r="J823" s="1069"/>
      <c r="K823" s="1086"/>
    </row>
    <row r="824" spans="2:11" ht="12.75">
      <c r="B824" s="1095" t="s">
        <v>227</v>
      </c>
      <c r="C824" s="1067"/>
      <c r="D824" s="1067"/>
      <c r="E824" s="1068"/>
      <c r="F824" s="1068"/>
      <c r="G824" s="1067"/>
      <c r="H824" s="1067"/>
      <c r="I824" s="1067"/>
      <c r="J824" s="1067"/>
      <c r="K824" s="1085"/>
    </row>
    <row r="825" spans="2:11" ht="12.75">
      <c r="B825" s="1095" t="s">
        <v>228</v>
      </c>
      <c r="C825" s="1067"/>
      <c r="D825" s="1072"/>
      <c r="E825" s="1072"/>
      <c r="F825" s="1072"/>
      <c r="G825" s="1072"/>
      <c r="H825" s="1072"/>
      <c r="I825" s="1072"/>
      <c r="J825" s="1072"/>
      <c r="K825" s="1087"/>
    </row>
    <row r="826" spans="2:11" ht="12.75">
      <c r="B826" s="1095" t="s">
        <v>229</v>
      </c>
      <c r="C826" s="1067"/>
      <c r="D826" s="1067"/>
      <c r="E826" s="1068"/>
      <c r="F826" s="1068"/>
      <c r="G826" s="1067"/>
      <c r="H826" s="1067"/>
      <c r="I826" s="1067"/>
      <c r="J826" s="1067"/>
      <c r="K826" s="1085"/>
    </row>
    <row r="827" spans="2:11" ht="12.75">
      <c r="B827" s="1095" t="s">
        <v>230</v>
      </c>
      <c r="C827" s="1067"/>
      <c r="D827" s="1069"/>
      <c r="E827" s="1069"/>
      <c r="F827" s="1069"/>
      <c r="G827" s="1070"/>
      <c r="H827" s="1067"/>
      <c r="I827" s="1069"/>
      <c r="J827" s="1069"/>
      <c r="K827" s="1086"/>
    </row>
    <row r="828" spans="2:11" ht="12.75">
      <c r="B828" s="1095" t="s">
        <v>231</v>
      </c>
      <c r="C828" s="1067"/>
      <c r="D828" s="1069"/>
      <c r="E828" s="1069"/>
      <c r="F828" s="1069"/>
      <c r="G828" s="1070"/>
      <c r="H828" s="1067"/>
      <c r="I828" s="1069"/>
      <c r="J828" s="1069"/>
      <c r="K828" s="1086"/>
    </row>
    <row r="829" spans="2:11" ht="12.75">
      <c r="B829" s="1095" t="s">
        <v>232</v>
      </c>
      <c r="C829" s="1067"/>
      <c r="D829" s="1069"/>
      <c r="E829" s="1069"/>
      <c r="F829" s="1069"/>
      <c r="G829" s="1070"/>
      <c r="H829" s="1067"/>
      <c r="I829" s="1069"/>
      <c r="J829" s="1069"/>
      <c r="K829" s="1086"/>
    </row>
    <row r="830" spans="2:11" ht="12.75">
      <c r="B830" s="1095" t="s">
        <v>233</v>
      </c>
      <c r="C830" s="1067"/>
      <c r="D830" s="1069"/>
      <c r="E830" s="1069"/>
      <c r="F830" s="1069"/>
      <c r="G830" s="1069"/>
      <c r="H830" s="1068"/>
      <c r="I830" s="1069"/>
      <c r="J830" s="1069"/>
      <c r="K830" s="1086"/>
    </row>
    <row r="831" spans="2:11" ht="12.75">
      <c r="B831" s="1095" t="s">
        <v>234</v>
      </c>
      <c r="C831" s="1067"/>
      <c r="D831" s="1069"/>
      <c r="E831" s="1069"/>
      <c r="F831" s="1069"/>
      <c r="G831" s="1069"/>
      <c r="H831" s="1068"/>
      <c r="I831" s="1069"/>
      <c r="J831" s="1069"/>
      <c r="K831" s="1086"/>
    </row>
    <row r="832" spans="2:11" ht="12.75">
      <c r="B832" s="1095" t="s">
        <v>235</v>
      </c>
      <c r="C832" s="1067"/>
      <c r="D832" s="1069"/>
      <c r="E832" s="1069"/>
      <c r="F832" s="1069"/>
      <c r="G832" s="1069"/>
      <c r="H832" s="1069"/>
      <c r="I832" s="1069"/>
      <c r="J832" s="1069"/>
      <c r="K832" s="1086"/>
    </row>
    <row r="833" spans="2:11" ht="12.75">
      <c r="B833" s="1044"/>
      <c r="C833" s="1068"/>
      <c r="D833" s="1068"/>
      <c r="E833" s="1068"/>
      <c r="F833" s="1068"/>
      <c r="G833" s="1068"/>
      <c r="H833" s="1068"/>
      <c r="I833" s="1068"/>
      <c r="J833" s="1068"/>
      <c r="K833" s="1091"/>
    </row>
    <row r="834" spans="2:11" ht="12.75">
      <c r="B834" s="1092">
        <v>2021</v>
      </c>
      <c r="C834" s="1061">
        <f t="shared" ref="C834:K834" si="82">SUM(C821:C832)</f>
        <v>85733134</v>
      </c>
      <c r="D834" s="1061">
        <f t="shared" si="82"/>
        <v>426141</v>
      </c>
      <c r="E834" s="1061">
        <f t="shared" si="82"/>
        <v>117228</v>
      </c>
      <c r="F834" s="1061">
        <f t="shared" si="82"/>
        <v>181264</v>
      </c>
      <c r="G834" s="1061">
        <f t="shared" si="82"/>
        <v>127649</v>
      </c>
      <c r="H834" s="1061">
        <f t="shared" si="82"/>
        <v>85306993</v>
      </c>
      <c r="I834" s="1061">
        <f t="shared" si="82"/>
        <v>13295796</v>
      </c>
      <c r="J834" s="1061">
        <f t="shared" si="82"/>
        <v>24435480</v>
      </c>
      <c r="K834" s="1093">
        <f t="shared" si="82"/>
        <v>47575717</v>
      </c>
    </row>
    <row r="835" spans="2:11" ht="12.75">
      <c r="B835" s="1096"/>
      <c r="C835" s="1049"/>
      <c r="D835" s="1049"/>
      <c r="E835" s="1049"/>
      <c r="F835" s="1049"/>
      <c r="G835" s="1049"/>
      <c r="H835" s="1049"/>
      <c r="I835" s="1049"/>
      <c r="J835" s="1049"/>
      <c r="K835" s="1097"/>
    </row>
    <row r="836" spans="2:11" ht="12.75">
      <c r="B836" s="1581" t="s">
        <v>212</v>
      </c>
      <c r="C836" s="1559" t="s">
        <v>22</v>
      </c>
      <c r="D836" s="1559" t="s">
        <v>213</v>
      </c>
      <c r="E836" s="1561" t="s">
        <v>214</v>
      </c>
      <c r="F836" s="1562"/>
      <c r="G836" s="1563"/>
      <c r="H836" s="1564" t="s">
        <v>215</v>
      </c>
      <c r="I836" s="1566" t="s">
        <v>216</v>
      </c>
      <c r="J836" s="1567"/>
      <c r="K836" s="1653"/>
    </row>
    <row r="837" spans="2:11">
      <c r="B837" s="1582"/>
      <c r="C837" s="1560"/>
      <c r="D837" s="1560"/>
      <c r="E837" s="1568" t="s">
        <v>253</v>
      </c>
      <c r="F837" s="1559" t="s">
        <v>254</v>
      </c>
      <c r="G837" s="1559" t="s">
        <v>255</v>
      </c>
      <c r="H837" s="1565"/>
      <c r="I837" s="1568" t="s">
        <v>220</v>
      </c>
      <c r="J837" s="1568" t="s">
        <v>24</v>
      </c>
      <c r="K837" s="1588" t="s">
        <v>221</v>
      </c>
    </row>
    <row r="838" spans="2:11">
      <c r="B838" s="1582"/>
      <c r="C838" s="1560"/>
      <c r="D838" s="1560"/>
      <c r="E838" s="1569"/>
      <c r="F838" s="1560"/>
      <c r="G838" s="1560"/>
      <c r="H838" s="1565"/>
      <c r="I838" s="1570"/>
      <c r="J838" s="1570"/>
      <c r="K838" s="1652"/>
    </row>
    <row r="839" spans="2:11" ht="12.75">
      <c r="B839" s="1040">
        <v>0</v>
      </c>
      <c r="C839" s="1050">
        <v>1</v>
      </c>
      <c r="D839" s="1050">
        <v>2</v>
      </c>
      <c r="E839" s="1051">
        <v>3</v>
      </c>
      <c r="F839" s="1051">
        <v>4</v>
      </c>
      <c r="G839" s="1050">
        <v>5</v>
      </c>
      <c r="H839" s="1050">
        <v>6</v>
      </c>
      <c r="I839" s="1050">
        <v>7</v>
      </c>
      <c r="J839" s="1050">
        <v>8</v>
      </c>
      <c r="K839" s="1098">
        <v>9</v>
      </c>
    </row>
    <row r="840" spans="2:11" ht="12.75">
      <c r="B840" s="1042"/>
      <c r="C840" s="1048"/>
      <c r="D840" s="1048"/>
      <c r="E840" s="1048"/>
      <c r="F840" s="1048"/>
      <c r="G840" s="1048"/>
      <c r="H840" s="1048"/>
      <c r="I840" s="1048"/>
      <c r="J840" s="1048"/>
      <c r="K840" s="1094"/>
    </row>
    <row r="841" spans="2:11" ht="12.75">
      <c r="B841" s="1044"/>
      <c r="C841" s="1554" t="s">
        <v>249</v>
      </c>
      <c r="D841" s="1554"/>
      <c r="E841" s="1554"/>
      <c r="F841" s="1554"/>
      <c r="G841" s="1554"/>
      <c r="H841" s="1554"/>
      <c r="I841" s="1554"/>
      <c r="J841" s="1554"/>
      <c r="K841" s="1589"/>
    </row>
    <row r="842" spans="2:11" ht="12.75">
      <c r="B842" s="1044"/>
      <c r="C842" s="1052"/>
      <c r="D842" s="1052"/>
      <c r="E842" s="1052"/>
      <c r="F842" s="1052"/>
      <c r="G842" s="1052"/>
      <c r="H842" s="1052"/>
      <c r="I842" s="1052"/>
      <c r="J842" s="1052"/>
      <c r="K842" s="1099"/>
    </row>
    <row r="843" spans="2:11" ht="12.75">
      <c r="B843" s="1095" t="s">
        <v>224</v>
      </c>
      <c r="C843" s="1067">
        <v>81540312</v>
      </c>
      <c r="D843" s="1067">
        <v>383441</v>
      </c>
      <c r="E843" s="1067">
        <v>105618</v>
      </c>
      <c r="F843" s="1067">
        <v>154926</v>
      </c>
      <c r="G843" s="1067">
        <v>122897</v>
      </c>
      <c r="H843" s="1067">
        <v>81156871</v>
      </c>
      <c r="I843" s="1067">
        <v>12406999</v>
      </c>
      <c r="J843" s="1067">
        <v>25423507</v>
      </c>
      <c r="K843" s="1085">
        <v>43326365</v>
      </c>
    </row>
    <row r="844" spans="2:11" ht="12.75">
      <c r="B844" s="1095" t="s">
        <v>225</v>
      </c>
      <c r="C844" s="1067">
        <v>86937401</v>
      </c>
      <c r="D844" s="1067">
        <v>363670</v>
      </c>
      <c r="E844" s="1067">
        <v>101110</v>
      </c>
      <c r="F844" s="1067">
        <v>162776</v>
      </c>
      <c r="G844" s="1067">
        <v>99784</v>
      </c>
      <c r="H844" s="1067">
        <v>86573731</v>
      </c>
      <c r="I844" s="1067">
        <v>13786907</v>
      </c>
      <c r="J844" s="1067">
        <v>24464422</v>
      </c>
      <c r="K844" s="1085">
        <v>48322402</v>
      </c>
    </row>
    <row r="845" spans="2:11" ht="12.75">
      <c r="B845" s="1095" t="s">
        <v>226</v>
      </c>
      <c r="C845" s="1067"/>
      <c r="D845" s="1069"/>
      <c r="E845" s="1069"/>
      <c r="F845" s="1069"/>
      <c r="G845" s="1070"/>
      <c r="H845" s="1067"/>
      <c r="I845" s="1069"/>
      <c r="J845" s="1069"/>
      <c r="K845" s="1086"/>
    </row>
    <row r="846" spans="2:11" ht="12.75">
      <c r="B846" s="1095" t="s">
        <v>227</v>
      </c>
      <c r="C846" s="1067"/>
      <c r="D846" s="1067"/>
      <c r="E846" s="1068"/>
      <c r="F846" s="1068"/>
      <c r="G846" s="1068"/>
      <c r="H846" s="1067"/>
      <c r="I846" s="1068"/>
      <c r="J846" s="1068"/>
      <c r="K846" s="1091"/>
    </row>
    <row r="847" spans="2:11" ht="12.75">
      <c r="B847" s="1095" t="s">
        <v>228</v>
      </c>
      <c r="C847" s="1067"/>
      <c r="D847" s="1072"/>
      <c r="E847" s="1072"/>
      <c r="F847" s="1072"/>
      <c r="G847" s="1072"/>
      <c r="H847" s="1072"/>
      <c r="I847" s="1072"/>
      <c r="J847" s="1072"/>
      <c r="K847" s="1087"/>
    </row>
    <row r="848" spans="2:11" ht="12.75">
      <c r="B848" s="1095" t="s">
        <v>229</v>
      </c>
      <c r="C848" s="1067"/>
      <c r="D848" s="1067"/>
      <c r="E848" s="1068"/>
      <c r="F848" s="1068"/>
      <c r="G848" s="1068"/>
      <c r="H848" s="1067"/>
      <c r="I848" s="1068"/>
      <c r="J848" s="1068"/>
      <c r="K848" s="1091"/>
    </row>
    <row r="849" spans="2:11" ht="12.75">
      <c r="B849" s="1095" t="s">
        <v>230</v>
      </c>
      <c r="C849" s="1067"/>
      <c r="D849" s="1069"/>
      <c r="E849" s="1069"/>
      <c r="F849" s="1069"/>
      <c r="G849" s="1070"/>
      <c r="H849" s="1067"/>
      <c r="I849" s="1069"/>
      <c r="J849" s="1069"/>
      <c r="K849" s="1086"/>
    </row>
    <row r="850" spans="2:11" ht="12.75">
      <c r="B850" s="1095" t="s">
        <v>231</v>
      </c>
      <c r="C850" s="1067"/>
      <c r="D850" s="1069"/>
      <c r="E850" s="1069"/>
      <c r="F850" s="1069"/>
      <c r="G850" s="1070"/>
      <c r="H850" s="1067"/>
      <c r="I850" s="1069"/>
      <c r="J850" s="1069"/>
      <c r="K850" s="1086"/>
    </row>
    <row r="851" spans="2:11" ht="12.75">
      <c r="B851" s="1095" t="s">
        <v>232</v>
      </c>
      <c r="C851" s="1067"/>
      <c r="D851" s="1067"/>
      <c r="E851" s="1068"/>
      <c r="F851" s="1068"/>
      <c r="G851" s="1068"/>
      <c r="H851" s="1067"/>
      <c r="I851" s="1068"/>
      <c r="J851" s="1068"/>
      <c r="K851" s="1091"/>
    </row>
    <row r="852" spans="2:11" ht="12.75">
      <c r="B852" s="1095" t="s">
        <v>233</v>
      </c>
      <c r="C852" s="1067"/>
      <c r="D852" s="1069"/>
      <c r="E852" s="1069"/>
      <c r="F852" s="1069"/>
      <c r="G852" s="1069"/>
      <c r="H852" s="1068"/>
      <c r="I852" s="1069"/>
      <c r="J852" s="1069"/>
      <c r="K852" s="1086"/>
    </row>
    <row r="853" spans="2:11" ht="12.75">
      <c r="B853" s="1095" t="s">
        <v>234</v>
      </c>
      <c r="C853" s="1067"/>
      <c r="D853" s="1069"/>
      <c r="E853" s="1069"/>
      <c r="F853" s="1069"/>
      <c r="G853" s="1069"/>
      <c r="H853" s="1068"/>
      <c r="I853" s="1069"/>
      <c r="J853" s="1069"/>
      <c r="K853" s="1086"/>
    </row>
    <row r="854" spans="2:11" ht="12.75">
      <c r="B854" s="1095" t="s">
        <v>235</v>
      </c>
      <c r="C854" s="1067"/>
      <c r="D854" s="1069"/>
      <c r="E854" s="1069"/>
      <c r="F854" s="1069"/>
      <c r="G854" s="1070"/>
      <c r="H854" s="1071"/>
      <c r="I854" s="1069"/>
      <c r="J854" s="1069"/>
      <c r="K854" s="1086"/>
    </row>
    <row r="855" spans="2:11" ht="12.75">
      <c r="B855" s="1095"/>
      <c r="C855" s="1066"/>
      <c r="D855" s="1063"/>
      <c r="E855" s="1064"/>
      <c r="F855" s="1064"/>
      <c r="G855" s="1064"/>
      <c r="H855" s="1063"/>
      <c r="I855" s="1064"/>
      <c r="J855" s="1064"/>
      <c r="K855" s="1100"/>
    </row>
    <row r="856" spans="2:11" ht="12.75">
      <c r="B856" s="1092">
        <v>2021</v>
      </c>
      <c r="C856" s="1065">
        <f t="shared" ref="C856:K856" si="83">SUM(C843:C854)</f>
        <v>168477713</v>
      </c>
      <c r="D856" s="1065">
        <f t="shared" si="83"/>
        <v>747111</v>
      </c>
      <c r="E856" s="1065">
        <f t="shared" si="83"/>
        <v>206728</v>
      </c>
      <c r="F856" s="1065">
        <f t="shared" si="83"/>
        <v>317702</v>
      </c>
      <c r="G856" s="1065">
        <f t="shared" si="83"/>
        <v>222681</v>
      </c>
      <c r="H856" s="1065">
        <f t="shared" si="83"/>
        <v>167730602</v>
      </c>
      <c r="I856" s="1065">
        <f t="shared" si="83"/>
        <v>26193906</v>
      </c>
      <c r="J856" s="1065">
        <f t="shared" si="83"/>
        <v>49887929</v>
      </c>
      <c r="K856" s="1101">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4"/>
      <c r="C859" s="1060"/>
      <c r="D859" s="1060"/>
      <c r="E859" s="1102"/>
      <c r="F859" s="1103" t="s">
        <v>250</v>
      </c>
      <c r="G859" s="1103"/>
      <c r="H859" s="1103"/>
      <c r="I859" s="1103"/>
      <c r="J859" s="1104"/>
      <c r="K859" s="1105"/>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1">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1">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1"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1"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1"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1"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1"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1"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1"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1"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1"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39"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658" t="s">
        <v>389</v>
      </c>
      <c r="B1" s="1658"/>
      <c r="C1" s="1658"/>
      <c r="D1" s="1658"/>
      <c r="E1" s="1658"/>
      <c r="F1" s="1658"/>
      <c r="G1" s="1658"/>
      <c r="H1" s="1658"/>
      <c r="I1" s="1658"/>
      <c r="J1" s="1658"/>
      <c r="K1" s="1658"/>
      <c r="L1" s="1658"/>
      <c r="M1" s="1658"/>
      <c r="N1" s="1658"/>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26" zoomScale="75" workbookViewId="0">
      <selection activeCell="Y598" sqref="Y598"/>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660" t="s">
        <v>489</v>
      </c>
      <c r="B1" s="1660"/>
      <c r="C1" s="1660"/>
      <c r="D1" s="1660"/>
      <c r="E1" s="1660"/>
      <c r="F1" s="1660"/>
      <c r="G1" s="1660"/>
      <c r="H1" s="1660"/>
      <c r="I1" s="1660"/>
      <c r="J1" s="1660"/>
      <c r="K1" s="1660"/>
      <c r="L1" s="1660"/>
      <c r="M1" s="1660"/>
    </row>
    <row r="2" spans="1:29" ht="12.75" hidden="1" customHeight="1">
      <c r="A2" s="1660"/>
      <c r="B2" s="1660"/>
      <c r="C2" s="1660"/>
      <c r="D2" s="1660"/>
      <c r="E2" s="1660"/>
      <c r="F2" s="1660"/>
      <c r="G2" s="1660"/>
      <c r="H2" s="1660"/>
      <c r="I2" s="1660"/>
      <c r="J2" s="1660"/>
      <c r="K2" s="1660"/>
      <c r="L2" s="1660"/>
      <c r="M2" s="1660"/>
    </row>
    <row r="3" spans="1:29" ht="12.75" hidden="1" customHeight="1">
      <c r="A3" s="1660"/>
      <c r="B3" s="1660"/>
      <c r="C3" s="1660"/>
      <c r="D3" s="1660"/>
      <c r="E3" s="1660"/>
      <c r="F3" s="1660"/>
      <c r="G3" s="1660"/>
      <c r="H3" s="1660"/>
      <c r="I3" s="1660"/>
      <c r="J3" s="1660"/>
      <c r="K3" s="1660"/>
      <c r="L3" s="1660"/>
      <c r="M3" s="1660"/>
    </row>
    <row r="4" spans="1:29" ht="20.25">
      <c r="A4" s="1345" t="s">
        <v>169</v>
      </c>
      <c r="B4" s="1346"/>
      <c r="C4" s="1346"/>
      <c r="D4" s="1346"/>
    </row>
    <row r="6" spans="1:29" ht="13.5" customHeight="1" thickBot="1">
      <c r="A6" s="98">
        <v>2003</v>
      </c>
      <c r="B6" s="99"/>
      <c r="C6" s="99"/>
      <c r="D6" s="99"/>
      <c r="E6" s="99"/>
      <c r="F6" s="99"/>
      <c r="G6" s="99"/>
      <c r="H6" s="99"/>
      <c r="I6" s="99"/>
      <c r="J6" s="99"/>
      <c r="K6" s="99"/>
      <c r="L6" s="100" t="s">
        <v>170</v>
      </c>
      <c r="M6" s="99"/>
      <c r="N6" s="99"/>
      <c r="O6" s="99"/>
      <c r="P6" s="98">
        <v>2003</v>
      </c>
      <c r="Q6" s="1659" t="s">
        <v>171</v>
      </c>
      <c r="R6" s="1659"/>
      <c r="S6" s="1659"/>
      <c r="T6" s="978"/>
      <c r="U6" s="98">
        <v>2003</v>
      </c>
      <c r="V6" s="1659" t="s">
        <v>172</v>
      </c>
      <c r="W6" s="1661"/>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659" t="s">
        <v>171</v>
      </c>
      <c r="Q15" s="1659"/>
      <c r="R15" s="1659"/>
      <c r="S15" s="1659"/>
      <c r="T15" s="99"/>
      <c r="U15" s="98">
        <v>2004</v>
      </c>
      <c r="V15" s="1659" t="s">
        <v>172</v>
      </c>
      <c r="W15" s="1659"/>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659" t="s">
        <v>171</v>
      </c>
      <c r="Q24" s="1659"/>
      <c r="R24" s="1659"/>
      <c r="S24" s="1659"/>
      <c r="T24" s="99"/>
      <c r="U24" s="98">
        <v>2005</v>
      </c>
      <c r="V24" s="1659" t="s">
        <v>172</v>
      </c>
      <c r="W24" s="1659"/>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659" t="s">
        <v>171</v>
      </c>
      <c r="Q33" s="1659"/>
      <c r="R33" s="1659"/>
      <c r="S33" s="1659"/>
      <c r="T33" s="99"/>
      <c r="U33" s="98">
        <v>2006</v>
      </c>
      <c r="V33" s="1659" t="s">
        <v>172</v>
      </c>
      <c r="W33" s="1659"/>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659" t="s">
        <v>171</v>
      </c>
      <c r="Q42" s="1659"/>
      <c r="R42" s="1659"/>
      <c r="S42" s="1659"/>
      <c r="T42" s="99"/>
      <c r="U42" s="98">
        <v>2007</v>
      </c>
      <c r="V42" s="1659" t="s">
        <v>172</v>
      </c>
      <c r="W42" s="1659"/>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659" t="s">
        <v>171</v>
      </c>
      <c r="Q51" s="1659"/>
      <c r="R51" s="1659"/>
      <c r="S51" s="1659"/>
      <c r="T51" s="99"/>
      <c r="U51" s="98">
        <v>2008</v>
      </c>
      <c r="V51" s="1659" t="s">
        <v>172</v>
      </c>
      <c r="W51" s="1659"/>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659" t="s">
        <v>171</v>
      </c>
      <c r="Q60" s="1659"/>
      <c r="R60" s="1659"/>
      <c r="S60" s="1659"/>
      <c r="T60" s="99"/>
      <c r="U60" s="98">
        <v>2009</v>
      </c>
      <c r="V60" s="1659" t="s">
        <v>172</v>
      </c>
      <c r="W60" s="1659"/>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659" t="s">
        <v>171</v>
      </c>
      <c r="Q69" s="1659"/>
      <c r="R69" s="1659"/>
      <c r="S69" s="1659"/>
      <c r="T69" s="99"/>
      <c r="U69" s="98">
        <v>2010</v>
      </c>
      <c r="V69" s="1659" t="s">
        <v>172</v>
      </c>
      <c r="W69" s="1659"/>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659" t="s">
        <v>171</v>
      </c>
      <c r="Q78" s="1659"/>
      <c r="R78" s="1659"/>
      <c r="S78" s="1659"/>
      <c r="T78" s="99"/>
      <c r="U78" s="98">
        <v>2011</v>
      </c>
      <c r="V78" s="1659" t="s">
        <v>172</v>
      </c>
      <c r="W78" s="1659"/>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659" t="s">
        <v>171</v>
      </c>
      <c r="Q87" s="1659"/>
      <c r="R87" s="1659"/>
      <c r="S87" s="1659"/>
      <c r="T87" s="99"/>
      <c r="U87" s="98">
        <v>2012</v>
      </c>
      <c r="V87" s="1659" t="s">
        <v>172</v>
      </c>
      <c r="W87" s="1659"/>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659" t="s">
        <v>171</v>
      </c>
      <c r="Q96" s="1659"/>
      <c r="R96" s="1659"/>
      <c r="S96" s="1659"/>
      <c r="T96" s="99"/>
      <c r="U96" s="98">
        <v>2013</v>
      </c>
      <c r="V96" s="1659" t="s">
        <v>172</v>
      </c>
      <c r="W96" s="1659"/>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659" t="s">
        <v>171</v>
      </c>
      <c r="Q105" s="1659"/>
      <c r="R105" s="1659"/>
      <c r="S105" s="1659"/>
      <c r="T105" s="99"/>
      <c r="U105" s="98">
        <v>2014</v>
      </c>
      <c r="V105" s="1659" t="s">
        <v>172</v>
      </c>
      <c r="W105" s="1659"/>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659" t="s">
        <v>171</v>
      </c>
      <c r="Q115" s="1659"/>
      <c r="R115" s="1659"/>
      <c r="S115" s="1659"/>
      <c r="T115" s="99"/>
      <c r="U115" s="98">
        <v>2015</v>
      </c>
      <c r="V115" s="1659" t="s">
        <v>172</v>
      </c>
      <c r="W115" s="1659"/>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659" t="s">
        <v>171</v>
      </c>
      <c r="Q125" s="1659"/>
      <c r="R125" s="1659"/>
      <c r="S125" s="1659"/>
      <c r="T125" s="99"/>
      <c r="U125" s="98">
        <v>2016</v>
      </c>
      <c r="V125" s="1659" t="s">
        <v>172</v>
      </c>
      <c r="W125" s="1659"/>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659" t="s">
        <v>171</v>
      </c>
      <c r="Q135" s="1659"/>
      <c r="R135" s="1659"/>
      <c r="S135" s="1659"/>
      <c r="T135" s="99"/>
      <c r="U135" s="98">
        <v>2017</v>
      </c>
      <c r="V135" s="1659" t="s">
        <v>172</v>
      </c>
      <c r="W135" s="1659"/>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659" t="s">
        <v>171</v>
      </c>
      <c r="Q145" s="1659"/>
      <c r="R145" s="1659"/>
      <c r="S145" s="1659"/>
      <c r="T145" s="99"/>
      <c r="U145" s="98">
        <v>2018</v>
      </c>
      <c r="V145" s="1659" t="s">
        <v>172</v>
      </c>
      <c r="W145" s="1659"/>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659" t="s">
        <v>171</v>
      </c>
      <c r="Q155" s="1659"/>
      <c r="R155" s="1659"/>
      <c r="S155" s="1659"/>
      <c r="T155" s="99"/>
      <c r="U155" s="98">
        <v>2019</v>
      </c>
      <c r="V155" s="1659" t="s">
        <v>172</v>
      </c>
      <c r="W155" s="1659"/>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659" t="s">
        <v>171</v>
      </c>
      <c r="Q165" s="1659"/>
      <c r="R165" s="1659"/>
      <c r="S165" s="1659"/>
      <c r="T165" s="99"/>
      <c r="U165" s="98">
        <v>2020</v>
      </c>
      <c r="V165" s="1659" t="s">
        <v>172</v>
      </c>
      <c r="W165" s="1659"/>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6">
        <v>12293.668</v>
      </c>
      <c r="C167" s="996">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7">
        <v>12953.451999999999</v>
      </c>
      <c r="C169" s="997">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7">
        <v>12820.403</v>
      </c>
      <c r="C170" s="997">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7"/>
      <c r="C171" s="998"/>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7">
        <v>10382.365</v>
      </c>
      <c r="C172" s="997">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999">
        <v>13188.183000000001</v>
      </c>
      <c r="C173" s="999">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659" t="s">
        <v>171</v>
      </c>
      <c r="Q175" s="1659"/>
      <c r="R175" s="1659"/>
      <c r="S175" s="1659"/>
      <c r="T175" s="99"/>
      <c r="U175" s="98">
        <v>2021</v>
      </c>
      <c r="V175" s="1659" t="s">
        <v>172</v>
      </c>
      <c r="W175" s="1659"/>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6">
        <v>13099.017951399237</v>
      </c>
      <c r="C177" s="996">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7">
        <v>14233.837381686944</v>
      </c>
      <c r="C179" s="997">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7">
        <v>14226.385547626593</v>
      </c>
      <c r="C180" s="997">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7"/>
      <c r="C181" s="998"/>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7">
        <v>10785.338573682167</v>
      </c>
      <c r="C182" s="997">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999">
        <v>13610.506172235782</v>
      </c>
      <c r="C183" s="999">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334"/>
      <c r="B184" s="1335"/>
      <c r="C184" s="1335"/>
      <c r="D184" s="1336"/>
      <c r="E184" s="1336"/>
      <c r="F184" s="1336"/>
      <c r="G184" s="1336"/>
      <c r="H184" s="1336"/>
      <c r="I184" s="1336"/>
      <c r="J184" s="1336"/>
      <c r="K184" s="1336"/>
      <c r="L184" s="1336"/>
      <c r="M184" s="1336"/>
      <c r="N184" s="1337"/>
      <c r="O184" s="1334"/>
      <c r="P184" s="1336"/>
      <c r="Q184" s="1336"/>
      <c r="R184" s="1336"/>
      <c r="S184" s="1336"/>
      <c r="T184" s="1338"/>
      <c r="U184" s="1334"/>
      <c r="V184" s="1334"/>
      <c r="W184" s="1336"/>
      <c r="X184" s="1338"/>
      <c r="Y184" s="1334"/>
      <c r="Z184" s="1336"/>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659" t="s">
        <v>171</v>
      </c>
      <c r="Q185" s="1659"/>
      <c r="R185" s="1659"/>
      <c r="S185" s="1659"/>
      <c r="T185" s="99"/>
      <c r="U185" s="98">
        <v>2022</v>
      </c>
      <c r="V185" s="1659" t="s">
        <v>172</v>
      </c>
      <c r="W185" s="1659"/>
      <c r="X185" s="99"/>
      <c r="Y185" s="184">
        <v>2022</v>
      </c>
      <c r="Z185" s="99"/>
      <c r="AA185" s="80"/>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s="80"/>
      <c r="AB186"/>
      <c r="AC186"/>
      <c r="AD186"/>
      <c r="AE186" s="80"/>
      <c r="AF186" s="80"/>
      <c r="AG186" s="80"/>
      <c r="AH186" s="80"/>
    </row>
    <row r="187" spans="1:34" ht="13.5" thickBot="1">
      <c r="A187" s="209" t="s">
        <v>193</v>
      </c>
      <c r="B187" s="996">
        <v>18584.854388058142</v>
      </c>
      <c r="C187" s="996">
        <v>19061.640628288158</v>
      </c>
      <c r="D187" s="144">
        <v>20294.215163541841</v>
      </c>
      <c r="E187" s="144"/>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s="80"/>
      <c r="AB187"/>
      <c r="AC187"/>
      <c r="AD187"/>
      <c r="AE187" s="80"/>
      <c r="AF187" s="80"/>
      <c r="AG187" s="80"/>
      <c r="AH187" s="80"/>
    </row>
    <row r="188" spans="1:34">
      <c r="A188" s="147" t="s">
        <v>198</v>
      </c>
      <c r="B188" s="205">
        <v>19401.189317269065</v>
      </c>
      <c r="C188" s="205">
        <v>18768.122079575594</v>
      </c>
      <c r="D188" s="205">
        <v>20782.536703677448</v>
      </c>
      <c r="E188" s="148"/>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s="80"/>
      <c r="AB188"/>
      <c r="AC188"/>
      <c r="AD188"/>
      <c r="AE188" s="80"/>
      <c r="AF188" s="80"/>
      <c r="AG188" s="80"/>
      <c r="AH188" s="80"/>
    </row>
    <row r="189" spans="1:34">
      <c r="A189" s="154" t="s">
        <v>194</v>
      </c>
      <c r="B189" s="997">
        <v>20010.993899012225</v>
      </c>
      <c r="C189" s="997">
        <v>20140.861353409993</v>
      </c>
      <c r="D189" s="155">
        <v>21320.985832864666</v>
      </c>
      <c r="E189" s="155"/>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s="80"/>
      <c r="AB189"/>
      <c r="AC189"/>
      <c r="AD189"/>
      <c r="AE189" s="80"/>
      <c r="AF189" s="80"/>
      <c r="AG189" s="80"/>
      <c r="AH189" s="80"/>
    </row>
    <row r="190" spans="1:34">
      <c r="A190" s="154" t="s">
        <v>195</v>
      </c>
      <c r="B190" s="997">
        <v>19889.952702294664</v>
      </c>
      <c r="C190" s="997">
        <v>20037.260203017402</v>
      </c>
      <c r="D190" s="155">
        <v>21181.469379763694</v>
      </c>
      <c r="E190" s="155"/>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s="80"/>
      <c r="AB190"/>
      <c r="AC190"/>
      <c r="AD190"/>
      <c r="AE190" s="80"/>
      <c r="AF190" s="80"/>
      <c r="AG190" s="80"/>
      <c r="AH190" s="80"/>
    </row>
    <row r="191" spans="1:34">
      <c r="A191" s="154" t="s">
        <v>196</v>
      </c>
      <c r="B191" s="997">
        <v>20454.892849816846</v>
      </c>
      <c r="C191" s="998">
        <v>20559.71187588152</v>
      </c>
      <c r="D191" s="155">
        <v>20899.265924448879</v>
      </c>
      <c r="E191" s="155"/>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s="80"/>
      <c r="AB191"/>
      <c r="AC191"/>
      <c r="AD191"/>
      <c r="AE191" s="80"/>
      <c r="AF191" s="80"/>
      <c r="AG191" s="80"/>
      <c r="AH191" s="80"/>
    </row>
    <row r="192" spans="1:34">
      <c r="A192" s="154" t="s">
        <v>78</v>
      </c>
      <c r="B192" s="997">
        <v>16087.763628046439</v>
      </c>
      <c r="C192" s="997">
        <v>17004.010735069442</v>
      </c>
      <c r="D192" s="155">
        <v>18474.268671365007</v>
      </c>
      <c r="E192" s="155"/>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s="80"/>
      <c r="AB192"/>
      <c r="AC192"/>
      <c r="AD192"/>
      <c r="AE192" s="80"/>
      <c r="AF192" s="80"/>
      <c r="AG192" s="80"/>
      <c r="AH192" s="80"/>
    </row>
    <row r="193" spans="1:34" ht="13.5" thickBot="1">
      <c r="A193" s="157" t="s">
        <v>197</v>
      </c>
      <c r="B193" s="999">
        <v>19149.031229228254</v>
      </c>
      <c r="C193" s="999">
        <v>19446.977351080182</v>
      </c>
      <c r="D193" s="158">
        <v>20484.085926672087</v>
      </c>
      <c r="E193" s="158"/>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s="80"/>
      <c r="AB193"/>
      <c r="AC193"/>
      <c r="AD193"/>
      <c r="AE193" s="80"/>
      <c r="AF193" s="80"/>
      <c r="AG193" s="80"/>
      <c r="AH193" s="80"/>
    </row>
    <row r="194" spans="1:34">
      <c r="A194" s="1334"/>
      <c r="B194" s="1335"/>
      <c r="C194" s="1335"/>
      <c r="D194" s="1336"/>
      <c r="E194" s="1336"/>
      <c r="F194" s="1336"/>
      <c r="G194" s="1336"/>
      <c r="H194" s="1336"/>
      <c r="I194" s="1336"/>
      <c r="J194" s="1336"/>
      <c r="K194" s="1336"/>
      <c r="L194" s="1336"/>
      <c r="M194" s="1336"/>
      <c r="N194" s="1337"/>
      <c r="O194" s="1334"/>
      <c r="P194" s="1336"/>
      <c r="Q194" s="1336"/>
      <c r="R194" s="1336"/>
      <c r="S194" s="1336"/>
      <c r="T194" s="1338"/>
      <c r="U194" s="1334"/>
      <c r="V194" s="1334"/>
      <c r="W194" s="1336"/>
      <c r="X194" s="1338"/>
      <c r="Y194" s="1334"/>
      <c r="Z194" s="1336"/>
      <c r="AA194" s="80"/>
      <c r="AB194"/>
      <c r="AC194"/>
      <c r="AD194"/>
      <c r="AE194" s="80"/>
      <c r="AF194" s="80"/>
      <c r="AG194" s="80"/>
      <c r="AH194" s="80"/>
    </row>
    <row r="195" spans="1:34" ht="22.5">
      <c r="A195" s="1347" t="s">
        <v>200</v>
      </c>
      <c r="B195" s="1346"/>
      <c r="C195" s="1346"/>
      <c r="D195" s="1346"/>
      <c r="E195" s="1338"/>
      <c r="F195" s="1338"/>
      <c r="G195" s="1338"/>
      <c r="H195" s="1338"/>
      <c r="I195" s="1338"/>
      <c r="J195" s="1338"/>
      <c r="K195" s="1338"/>
      <c r="L195" s="1338"/>
      <c r="M195" s="1338"/>
      <c r="N195" s="1337"/>
      <c r="O195" s="1337"/>
      <c r="P195" s="1334"/>
      <c r="Q195" s="1336"/>
      <c r="R195" s="1336"/>
      <c r="S195" s="1336"/>
      <c r="T195" s="1336"/>
      <c r="U195" s="1336"/>
      <c r="V195" s="1336"/>
      <c r="W195" s="1336"/>
      <c r="X195" s="1336"/>
      <c r="Y195" s="1348"/>
      <c r="Z195" s="1337"/>
      <c r="AA195"/>
      <c r="AB195"/>
      <c r="AC195"/>
      <c r="AD195" s="80"/>
      <c r="AE195" s="80"/>
      <c r="AF195" s="80"/>
      <c r="AG195" s="80"/>
      <c r="AH195" s="80"/>
    </row>
    <row r="196" spans="1:34" ht="15">
      <c r="A196" s="1338"/>
      <c r="B196" s="1338"/>
      <c r="C196" s="1338"/>
      <c r="D196" s="1338"/>
      <c r="E196" s="1338"/>
      <c r="F196" s="1338"/>
      <c r="G196" s="1338"/>
      <c r="H196" s="1338"/>
      <c r="I196" s="1338"/>
      <c r="J196" s="1338"/>
      <c r="K196" s="1338"/>
      <c r="L196" s="1338"/>
      <c r="M196" s="1338"/>
      <c r="N196" s="1337"/>
      <c r="O196" s="1337"/>
      <c r="P196" s="1337"/>
      <c r="Q196" s="1337"/>
      <c r="R196" s="1349" t="s">
        <v>201</v>
      </c>
      <c r="S196" s="1337"/>
      <c r="T196" s="1337"/>
      <c r="U196" s="1337"/>
      <c r="V196" s="1337"/>
      <c r="W196" s="1349" t="s">
        <v>201</v>
      </c>
      <c r="X196" s="1337"/>
      <c r="Y196" s="1337"/>
      <c r="Z196" s="1349"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338"/>
      <c r="B205" s="1338"/>
      <c r="C205" s="1338"/>
      <c r="D205" s="1338"/>
      <c r="E205" s="1338"/>
      <c r="F205" s="1338"/>
      <c r="G205" s="1338"/>
      <c r="H205" s="1338"/>
      <c r="I205" s="1338"/>
      <c r="J205" s="1338"/>
      <c r="K205" s="1338"/>
      <c r="L205" s="1338"/>
      <c r="M205" s="1338"/>
      <c r="N205" s="1337"/>
      <c r="O205" s="1338"/>
      <c r="P205" s="1338"/>
      <c r="Q205" s="1338"/>
      <c r="R205" s="1338"/>
      <c r="S205" s="1338"/>
      <c r="T205" s="1338"/>
      <c r="U205" s="1338"/>
      <c r="V205" s="1338"/>
      <c r="W205" s="1338"/>
      <c r="X205" s="1338"/>
      <c r="Y205" s="1338"/>
      <c r="Z205" s="1338"/>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0</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0</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0</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0</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0</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0</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0</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347" t="s">
        <v>202</v>
      </c>
      <c r="B385" s="1346"/>
      <c r="C385" s="1346"/>
      <c r="D385" s="1346"/>
      <c r="E385" s="1346"/>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342"/>
      <c r="B395" s="1342"/>
      <c r="C395" s="1342"/>
      <c r="D395" s="1342"/>
      <c r="E395" s="1342"/>
      <c r="F395" s="1342"/>
      <c r="G395" s="1342"/>
      <c r="H395" s="1342"/>
      <c r="I395" s="1342"/>
      <c r="J395" s="1342"/>
      <c r="K395" s="1342"/>
      <c r="L395" s="1342"/>
      <c r="M395" s="1342"/>
      <c r="N395" s="1338"/>
      <c r="O395" s="1338"/>
      <c r="P395" s="1343"/>
      <c r="Q395" s="1343"/>
      <c r="R395" s="1343"/>
      <c r="S395" s="1343"/>
      <c r="T395" s="1343"/>
      <c r="U395" s="1343"/>
      <c r="V395" s="1343"/>
      <c r="W395" s="1343"/>
      <c r="X395" s="1343"/>
      <c r="Y395" s="1343"/>
      <c r="Z395" s="1343"/>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338"/>
      <c r="B404" s="1338"/>
      <c r="C404" s="1338"/>
      <c r="D404" s="1338"/>
      <c r="E404" s="1338"/>
      <c r="F404" s="1338"/>
      <c r="G404" s="1338"/>
      <c r="H404" s="1338"/>
      <c r="I404" s="1338"/>
      <c r="J404" s="1338"/>
      <c r="K404" s="1338"/>
      <c r="L404" s="1338"/>
      <c r="M404" s="1338"/>
      <c r="N404" s="1338"/>
      <c r="O404" s="1338"/>
      <c r="P404" s="1334"/>
      <c r="Q404" s="1336"/>
      <c r="R404" s="1336"/>
      <c r="S404" s="1336"/>
      <c r="T404" s="1336"/>
      <c r="U404" s="1336"/>
      <c r="V404" s="1336"/>
      <c r="W404" s="1336"/>
      <c r="X404" s="1336"/>
      <c r="Y404" s="1336"/>
      <c r="Z404" s="1343"/>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338"/>
      <c r="B413" s="1338"/>
      <c r="C413" s="1338"/>
      <c r="D413" s="1338"/>
      <c r="E413" s="1338"/>
      <c r="F413" s="1338"/>
      <c r="G413" s="1338"/>
      <c r="H413" s="1338"/>
      <c r="I413" s="1338"/>
      <c r="J413" s="1338"/>
      <c r="K413" s="1338"/>
      <c r="L413" s="1338"/>
      <c r="M413" s="1338"/>
      <c r="N413" s="1338"/>
      <c r="O413" s="1344"/>
      <c r="P413" s="1334"/>
      <c r="Q413" s="1336"/>
      <c r="R413" s="1336"/>
      <c r="S413" s="1336"/>
      <c r="T413" s="1336"/>
      <c r="U413" s="1336"/>
      <c r="V413" s="1336"/>
      <c r="W413" s="1336"/>
      <c r="X413" s="1336"/>
      <c r="Y413" s="1336"/>
      <c r="Z413" s="1343"/>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338"/>
      <c r="B422" s="1338"/>
      <c r="C422" s="1338"/>
      <c r="D422" s="1338"/>
      <c r="E422" s="1338"/>
      <c r="F422" s="1338"/>
      <c r="G422" s="1338"/>
      <c r="H422" s="1338"/>
      <c r="I422" s="1338"/>
      <c r="J422" s="1338"/>
      <c r="K422" s="1338"/>
      <c r="L422" s="1338"/>
      <c r="M422" s="1338"/>
      <c r="N422" s="1338"/>
      <c r="O422" s="1338"/>
      <c r="P422" s="1338"/>
      <c r="Q422" s="1338"/>
      <c r="R422" s="1338"/>
      <c r="S422" s="1338"/>
      <c r="T422" s="1338"/>
      <c r="U422" s="1338"/>
      <c r="V422" s="1338"/>
      <c r="W422" s="1338"/>
      <c r="X422" s="1338"/>
      <c r="Y422" s="1338"/>
      <c r="Z422" s="1338"/>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0</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339">
        <f t="shared" si="276"/>
        <v>10.98214439537465</v>
      </c>
      <c r="E560" s="348">
        <f t="shared" si="276"/>
        <v>0</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340">
        <f t="shared" si="277"/>
        <v>11.141260244036145</v>
      </c>
      <c r="E561" s="325">
        <f t="shared" si="277"/>
        <v>0</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340">
        <f t="shared" si="279"/>
        <v>11.068356058249069</v>
      </c>
      <c r="E562" s="325">
        <f t="shared" si="279"/>
        <v>0</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340">
        <f t="shared" si="281"/>
        <v>10.675017202586144</v>
      </c>
      <c r="E563" s="325">
        <f t="shared" si="281"/>
        <v>0</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340">
        <f t="shared" si="282"/>
        <v>8.8205576891713307</v>
      </c>
      <c r="E564" s="325">
        <f t="shared" si="282"/>
        <v>0</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341">
        <f t="shared" si="283"/>
        <v>10.402702460800137</v>
      </c>
      <c r="E565" s="333">
        <f t="shared" si="283"/>
        <v>0</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workbookViewId="0">
      <selection activeCell="S27" sqref="S27"/>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658" t="s">
        <v>367</v>
      </c>
      <c r="B4" s="1658"/>
      <c r="C4" s="1658"/>
      <c r="D4" s="1658"/>
      <c r="E4" s="1658"/>
      <c r="F4" s="1658"/>
      <c r="G4" s="1658"/>
      <c r="H4" s="1658"/>
      <c r="I4" s="1658"/>
      <c r="J4" s="1658"/>
      <c r="K4" s="1658"/>
      <c r="L4" s="1658"/>
      <c r="M4" s="1658"/>
      <c r="N4" s="1658"/>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79" t="s">
        <v>313</v>
      </c>
      <c r="B9" s="1327">
        <v>10065.14920330695</v>
      </c>
      <c r="C9" s="1081">
        <v>10080.396827870052</v>
      </c>
      <c r="D9" s="1081">
        <v>10168.392423032492</v>
      </c>
      <c r="E9" s="1081">
        <v>10383.660897394942</v>
      </c>
      <c r="F9" s="1081">
        <v>10601.02602540495</v>
      </c>
      <c r="G9" s="1081">
        <v>10681.538024962125</v>
      </c>
      <c r="H9" s="1081">
        <v>10293.315596828763</v>
      </c>
      <c r="I9" s="1081">
        <v>10595.183348072431</v>
      </c>
      <c r="J9" s="1081">
        <v>10984.585741483217</v>
      </c>
      <c r="K9" s="1081">
        <v>10966.946248088372</v>
      </c>
      <c r="L9" s="1081">
        <v>11097.939953548594</v>
      </c>
      <c r="M9" s="1082">
        <v>11146.365363995808</v>
      </c>
    </row>
    <row r="10" spans="1:14" ht="15.75">
      <c r="A10" s="956" t="s">
        <v>314</v>
      </c>
      <c r="B10" s="1328">
        <v>11132.805994345952</v>
      </c>
      <c r="C10" s="989">
        <v>11233.336791819034</v>
      </c>
      <c r="D10" s="989">
        <v>11549.323679081062</v>
      </c>
      <c r="E10" s="989">
        <v>11779.076383839585</v>
      </c>
      <c r="F10" s="989">
        <v>11597.36140191531</v>
      </c>
      <c r="G10" s="989">
        <v>11706.808799822491</v>
      </c>
      <c r="H10" s="989">
        <v>11199.573228816986</v>
      </c>
      <c r="I10" s="989">
        <v>11073.620546924885</v>
      </c>
      <c r="J10" s="989">
        <v>10919.998910676999</v>
      </c>
      <c r="K10" s="989">
        <v>11083.771594849599</v>
      </c>
      <c r="L10" s="989">
        <v>10697.446356089269</v>
      </c>
      <c r="M10" s="990">
        <v>10922.845842494447</v>
      </c>
    </row>
    <row r="11" spans="1:14" ht="15.75">
      <c r="A11" s="956" t="s">
        <v>315</v>
      </c>
      <c r="B11" s="1328">
        <v>10779.101139240223</v>
      </c>
      <c r="C11" s="989">
        <v>10525.243839466166</v>
      </c>
      <c r="D11" s="989">
        <v>10838.862022210526</v>
      </c>
      <c r="E11" s="989">
        <v>10900.833594134192</v>
      </c>
      <c r="F11" s="989">
        <v>10972.865021548203</v>
      </c>
      <c r="G11" s="989">
        <v>10778.598012388826</v>
      </c>
      <c r="H11" s="989">
        <v>10178.357608292003</v>
      </c>
      <c r="I11" s="989">
        <v>10258.950000000001</v>
      </c>
      <c r="J11" s="989">
        <v>10307.35</v>
      </c>
      <c r="K11" s="989">
        <v>10339.77</v>
      </c>
      <c r="L11" s="989">
        <v>10345.82</v>
      </c>
      <c r="M11" s="990">
        <v>10371.826999999999</v>
      </c>
    </row>
    <row r="12" spans="1:14" ht="15.75">
      <c r="A12" s="956">
        <v>2020</v>
      </c>
      <c r="B12" s="1328">
        <v>10388.681</v>
      </c>
      <c r="C12" s="989">
        <v>10670.97</v>
      </c>
      <c r="D12" s="989">
        <v>10665.460999999999</v>
      </c>
      <c r="E12" s="989">
        <v>9957.9719999999998</v>
      </c>
      <c r="F12" s="989">
        <v>9862.2099999999991</v>
      </c>
      <c r="G12" s="989">
        <v>10291.19</v>
      </c>
      <c r="H12" s="989">
        <v>10302.44</v>
      </c>
      <c r="I12" s="989">
        <v>10213</v>
      </c>
      <c r="J12" s="989">
        <v>10437</v>
      </c>
      <c r="K12" s="989">
        <v>10396.290000000001</v>
      </c>
      <c r="L12" s="989">
        <v>10067</v>
      </c>
      <c r="M12" s="990">
        <v>10319.477999999999</v>
      </c>
    </row>
    <row r="13" spans="1:14" ht="15.75">
      <c r="A13" s="956">
        <v>2021</v>
      </c>
      <c r="B13" s="1328">
        <v>10398</v>
      </c>
      <c r="C13" s="989">
        <v>10453.127</v>
      </c>
      <c r="D13" s="989">
        <v>10670.55</v>
      </c>
      <c r="E13" s="989">
        <v>10847</v>
      </c>
      <c r="F13" s="989">
        <v>11012</v>
      </c>
      <c r="G13" s="989">
        <v>11287.946</v>
      </c>
      <c r="H13" s="989">
        <v>11087.75</v>
      </c>
      <c r="I13" s="989">
        <v>11002.56</v>
      </c>
      <c r="J13" s="1329">
        <v>11648.847</v>
      </c>
      <c r="K13" s="989">
        <v>12527.683999999999</v>
      </c>
      <c r="L13" s="989">
        <v>16637.236000000001</v>
      </c>
      <c r="M13" s="990">
        <v>16075.019</v>
      </c>
    </row>
    <row r="14" spans="1:14" ht="16.5" thickBot="1">
      <c r="A14" s="957">
        <v>2022</v>
      </c>
      <c r="B14" s="1330">
        <v>16598.108</v>
      </c>
      <c r="C14" s="992">
        <v>17069.535</v>
      </c>
      <c r="D14" s="992">
        <v>18605.55</v>
      </c>
      <c r="E14" s="992"/>
      <c r="F14" s="992"/>
      <c r="G14" s="992"/>
      <c r="H14" s="992"/>
      <c r="I14" s="992"/>
      <c r="J14" s="993"/>
      <c r="K14" s="992"/>
      <c r="L14" s="992"/>
      <c r="M14" s="994"/>
    </row>
    <row r="16" spans="1:14" ht="16.5" thickBot="1">
      <c r="A16" s="953" t="s">
        <v>316</v>
      </c>
      <c r="B16" s="954"/>
      <c r="C16" s="954"/>
      <c r="D16" s="954"/>
      <c r="E16" s="954"/>
      <c r="F16" s="954"/>
      <c r="G16" s="954"/>
      <c r="H16" s="954"/>
      <c r="I16" s="954"/>
      <c r="J16" s="954"/>
      <c r="K16" s="954"/>
      <c r="L16" s="954"/>
      <c r="M16" s="955"/>
    </row>
    <row r="17" spans="1:18" ht="15.75">
      <c r="A17" s="1079" t="s">
        <v>313</v>
      </c>
      <c r="B17" s="1080">
        <v>13077.710337994744</v>
      </c>
      <c r="C17" s="1081">
        <v>12903.073525758837</v>
      </c>
      <c r="D17" s="1081">
        <v>12698.931145933877</v>
      </c>
      <c r="E17" s="1081">
        <v>12657.588856436963</v>
      </c>
      <c r="F17" s="1081">
        <v>12717.112689021023</v>
      </c>
      <c r="G17" s="1081">
        <v>12734.575070390658</v>
      </c>
      <c r="H17" s="1081">
        <v>12584.73701594032</v>
      </c>
      <c r="I17" s="1081">
        <v>12999.206672696655</v>
      </c>
      <c r="J17" s="1081">
        <v>13326.129323653522</v>
      </c>
      <c r="K17" s="1081">
        <v>13558.078274143218</v>
      </c>
      <c r="L17" s="1081">
        <v>13767.296305638371</v>
      </c>
      <c r="M17" s="1082">
        <v>13967.765524559227</v>
      </c>
    </row>
    <row r="18" spans="1:18" ht="15.75">
      <c r="A18" s="956" t="s">
        <v>314</v>
      </c>
      <c r="B18" s="988">
        <v>13863.291293383541</v>
      </c>
      <c r="C18" s="989">
        <v>13743.276622380532</v>
      </c>
      <c r="D18" s="989">
        <v>13723.137993721932</v>
      </c>
      <c r="E18" s="989">
        <v>13676.483392698095</v>
      </c>
      <c r="F18" s="989">
        <v>13897.183799781353</v>
      </c>
      <c r="G18" s="989">
        <v>13819.293352302531</v>
      </c>
      <c r="H18" s="989">
        <v>13646.185847959312</v>
      </c>
      <c r="I18" s="989">
        <v>13665.272297680553</v>
      </c>
      <c r="J18" s="989">
        <v>13574.108658165709</v>
      </c>
      <c r="K18" s="989">
        <v>13788.120289112323</v>
      </c>
      <c r="L18" s="989">
        <v>13662.087019707555</v>
      </c>
      <c r="M18" s="990">
        <v>13626.144742652335</v>
      </c>
    </row>
    <row r="19" spans="1:18" ht="15.75">
      <c r="A19" s="956" t="s">
        <v>315</v>
      </c>
      <c r="B19" s="988">
        <v>13645.090499529209</v>
      </c>
      <c r="C19" s="989">
        <v>13282.733991297373</v>
      </c>
      <c r="D19" s="989">
        <v>13143.170864206666</v>
      </c>
      <c r="E19" s="989">
        <v>12928.022364758031</v>
      </c>
      <c r="F19" s="989">
        <v>12944.684877391548</v>
      </c>
      <c r="G19" s="989">
        <v>12448.358236205486</v>
      </c>
      <c r="H19" s="989">
        <v>12124.260986050436</v>
      </c>
      <c r="I19" s="989">
        <v>12505.99</v>
      </c>
      <c r="J19" s="989">
        <v>12412.7</v>
      </c>
      <c r="K19" s="989">
        <v>12447.57</v>
      </c>
      <c r="L19" s="989">
        <v>12852.25</v>
      </c>
      <c r="M19" s="990">
        <v>12965.558000000001</v>
      </c>
    </row>
    <row r="20" spans="1:18" ht="15.75">
      <c r="A20" s="956">
        <v>2020</v>
      </c>
      <c r="B20" s="988">
        <v>12890.187</v>
      </c>
      <c r="C20" s="989">
        <v>12798.79</v>
      </c>
      <c r="D20" s="989">
        <v>12923.992</v>
      </c>
      <c r="E20" s="989">
        <v>12783.698</v>
      </c>
      <c r="F20" s="989">
        <v>12556.07</v>
      </c>
      <c r="G20" s="989">
        <v>12505.63</v>
      </c>
      <c r="H20" s="989">
        <v>12371</v>
      </c>
      <c r="I20" s="989">
        <v>12752</v>
      </c>
      <c r="J20" s="989">
        <v>13005</v>
      </c>
      <c r="K20" s="989">
        <v>13157.57</v>
      </c>
      <c r="L20" s="989">
        <v>13347.61</v>
      </c>
      <c r="M20" s="990">
        <v>13744.629000000001</v>
      </c>
    </row>
    <row r="21" spans="1:18" ht="15.75">
      <c r="A21" s="956">
        <v>2021</v>
      </c>
      <c r="B21" s="988">
        <v>13694</v>
      </c>
      <c r="C21" s="989">
        <v>13743.79</v>
      </c>
      <c r="D21" s="989">
        <v>13486.798000000001</v>
      </c>
      <c r="E21" s="989">
        <v>13623</v>
      </c>
      <c r="F21" s="989">
        <v>13728</v>
      </c>
      <c r="G21" s="989">
        <v>14111.507</v>
      </c>
      <c r="H21" s="989">
        <v>14366.423000000001</v>
      </c>
      <c r="I21" s="989">
        <v>14518.18</v>
      </c>
      <c r="J21" s="1329">
        <v>15241.027</v>
      </c>
      <c r="K21" s="989">
        <v>16628.157999999999</v>
      </c>
      <c r="L21" s="989">
        <v>19714.106</v>
      </c>
      <c r="M21" s="990">
        <v>19026.96</v>
      </c>
    </row>
    <row r="22" spans="1:18" ht="16.5" thickBot="1">
      <c r="A22" s="957">
        <v>2022</v>
      </c>
      <c r="B22" s="991">
        <v>19163.422999999999</v>
      </c>
      <c r="C22" s="992">
        <v>19501.355</v>
      </c>
      <c r="D22" s="992">
        <v>20959.18</v>
      </c>
      <c r="E22" s="992"/>
      <c r="F22" s="992"/>
      <c r="G22" s="992"/>
      <c r="H22" s="992"/>
      <c r="I22" s="992"/>
      <c r="J22" s="993"/>
      <c r="K22" s="992"/>
      <c r="L22" s="992"/>
      <c r="M22" s="994"/>
    </row>
    <row r="23" spans="1:18">
      <c r="P23"/>
      <c r="Q23"/>
      <c r="R23"/>
    </row>
    <row r="24" spans="1:18" ht="15.75">
      <c r="A24" s="1658" t="s">
        <v>368</v>
      </c>
      <c r="B24" s="1658"/>
      <c r="C24" s="1658"/>
      <c r="D24" s="1658"/>
      <c r="E24" s="1658"/>
      <c r="F24" s="1658"/>
      <c r="G24" s="1658"/>
      <c r="H24" s="1658"/>
      <c r="I24" s="1658"/>
      <c r="J24" s="1658"/>
      <c r="K24" s="1658"/>
      <c r="L24" s="1658"/>
      <c r="M24" s="1658"/>
      <c r="N24" s="1658"/>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79" t="s">
        <v>313</v>
      </c>
      <c r="B28" s="1080">
        <v>27851.705456255884</v>
      </c>
      <c r="C28" s="1081">
        <v>27123.64730249999</v>
      </c>
      <c r="D28" s="1081">
        <v>26582.674622279141</v>
      </c>
      <c r="E28" s="1081">
        <v>27784.630848493467</v>
      </c>
      <c r="F28" s="1081">
        <v>29598.213320045077</v>
      </c>
      <c r="G28" s="1081">
        <v>28787.621133339711</v>
      </c>
      <c r="H28" s="1081">
        <v>29300.536472176766</v>
      </c>
      <c r="I28" s="1081">
        <v>30504.441266437731</v>
      </c>
      <c r="J28" s="1081">
        <v>30498.821648031102</v>
      </c>
      <c r="K28" s="1081">
        <v>28648.548081830173</v>
      </c>
      <c r="L28" s="1081">
        <v>27467.131642772347</v>
      </c>
      <c r="M28" s="1082">
        <v>27778.199839529283</v>
      </c>
    </row>
    <row r="29" spans="1:18" ht="15.75">
      <c r="A29" s="956" t="s">
        <v>314</v>
      </c>
      <c r="B29" s="988">
        <v>25833.94075375775</v>
      </c>
      <c r="C29" s="989">
        <v>25340.374581887783</v>
      </c>
      <c r="D29" s="989">
        <v>26641.953903275295</v>
      </c>
      <c r="E29" s="989">
        <v>26658.495362448899</v>
      </c>
      <c r="F29" s="989">
        <v>28853.883794903919</v>
      </c>
      <c r="G29" s="989">
        <v>29543.034993483714</v>
      </c>
      <c r="H29" s="989">
        <v>28801.681986809574</v>
      </c>
      <c r="I29" s="989">
        <v>28392.787205244891</v>
      </c>
      <c r="J29" s="989">
        <v>28466.022011387158</v>
      </c>
      <c r="K29" s="989">
        <v>27616.704977122507</v>
      </c>
      <c r="L29" s="989">
        <v>26839.808929233062</v>
      </c>
      <c r="M29" s="990">
        <v>27141.214844955597</v>
      </c>
    </row>
    <row r="30" spans="1:18" ht="15.75">
      <c r="A30" s="956" t="s">
        <v>315</v>
      </c>
      <c r="B30" s="988">
        <v>25776.336953005964</v>
      </c>
      <c r="C30" s="989">
        <v>23649.071175292673</v>
      </c>
      <c r="D30" s="989">
        <v>24244.69587026758</v>
      </c>
      <c r="E30" s="989">
        <v>25502.655897270379</v>
      </c>
      <c r="F30" s="989">
        <v>25923.582065295945</v>
      </c>
      <c r="G30" s="989">
        <v>27055.720758505297</v>
      </c>
      <c r="H30" s="989">
        <v>29655.713761194031</v>
      </c>
      <c r="I30" s="989">
        <v>30642.32</v>
      </c>
      <c r="J30" s="989">
        <v>30399.279999999999</v>
      </c>
      <c r="K30" s="989">
        <v>31237.96</v>
      </c>
      <c r="L30" s="989">
        <v>24570.28</v>
      </c>
      <c r="M30" s="990">
        <v>24086.651999999998</v>
      </c>
    </row>
    <row r="31" spans="1:18" ht="15.75">
      <c r="A31" s="956">
        <v>2020</v>
      </c>
      <c r="B31" s="988">
        <v>24209.279999999999</v>
      </c>
      <c r="C31" s="989">
        <v>23642.53</v>
      </c>
      <c r="D31" s="989">
        <v>20911.437000000002</v>
      </c>
      <c r="E31" s="989">
        <v>17388.701000000001</v>
      </c>
      <c r="F31" s="989">
        <v>18760.21</v>
      </c>
      <c r="G31" s="989">
        <v>26428.68</v>
      </c>
      <c r="H31" s="989">
        <v>26919</v>
      </c>
      <c r="I31" s="989">
        <v>30003</v>
      </c>
      <c r="J31" s="989">
        <v>29393</v>
      </c>
      <c r="K31" s="989">
        <v>24818.12</v>
      </c>
      <c r="L31" s="989">
        <v>20329.59</v>
      </c>
      <c r="M31" s="990">
        <v>25794</v>
      </c>
    </row>
    <row r="32" spans="1:18" ht="15.75">
      <c r="A32" s="956">
        <v>2021</v>
      </c>
      <c r="B32" s="988">
        <v>26085</v>
      </c>
      <c r="C32" s="989">
        <v>23426.741999999998</v>
      </c>
      <c r="D32" s="989">
        <v>31132.74</v>
      </c>
      <c r="E32" s="989">
        <v>29199.13</v>
      </c>
      <c r="F32" s="989">
        <v>28211.43</v>
      </c>
      <c r="G32" s="989">
        <v>31559.022000000001</v>
      </c>
      <c r="H32" s="989">
        <v>32040.15</v>
      </c>
      <c r="I32" s="989">
        <v>33924.506000000001</v>
      </c>
      <c r="J32" s="1329">
        <v>35372.811000000002</v>
      </c>
      <c r="K32" s="989">
        <v>38936.569000000003</v>
      </c>
      <c r="L32" s="989">
        <v>36206.178</v>
      </c>
      <c r="M32" s="990">
        <v>36018.209000000003</v>
      </c>
    </row>
    <row r="33" spans="1:13" ht="16.5" thickBot="1">
      <c r="A33" s="957">
        <v>2022</v>
      </c>
      <c r="B33" s="991">
        <v>36822.337</v>
      </c>
      <c r="C33" s="992">
        <v>38700.521000000001</v>
      </c>
      <c r="D33" s="992">
        <v>40156.949000000001</v>
      </c>
      <c r="E33" s="992"/>
      <c r="F33" s="992"/>
      <c r="G33" s="992"/>
      <c r="H33" s="992"/>
      <c r="I33" s="992"/>
      <c r="J33" s="993"/>
      <c r="K33" s="992"/>
      <c r="L33" s="992"/>
      <c r="M33" s="994"/>
    </row>
    <row r="34" spans="1:13" ht="16.5" thickBot="1">
      <c r="A34" s="953" t="s">
        <v>320</v>
      </c>
      <c r="B34" s="954"/>
      <c r="C34" s="954"/>
      <c r="D34" s="954"/>
      <c r="E34" s="954"/>
      <c r="F34" s="954"/>
      <c r="G34" s="954"/>
      <c r="H34" s="954"/>
      <c r="I34" s="954"/>
      <c r="J34" s="954"/>
      <c r="K34" s="954"/>
      <c r="L34" s="954"/>
      <c r="M34" s="955"/>
    </row>
    <row r="35" spans="1:13" ht="15.75">
      <c r="A35" s="1079" t="s">
        <v>313</v>
      </c>
      <c r="B35" s="1080">
        <v>21663.966949699432</v>
      </c>
      <c r="C35" s="1081">
        <v>21525.397673001702</v>
      </c>
      <c r="D35" s="1081">
        <v>21115.733438107225</v>
      </c>
      <c r="E35" s="1081">
        <v>21302.128362253105</v>
      </c>
      <c r="F35" s="1081">
        <v>21200.291742224468</v>
      </c>
      <c r="G35" s="1081">
        <v>20822.118697379927</v>
      </c>
      <c r="H35" s="1081">
        <v>20206.889065246851</v>
      </c>
      <c r="I35" s="1081">
        <v>20948.119652057965</v>
      </c>
      <c r="J35" s="1081">
        <v>21116.098043152244</v>
      </c>
      <c r="K35" s="1081">
        <v>21873.281641223013</v>
      </c>
      <c r="L35" s="1081">
        <v>21354.087891290288</v>
      </c>
      <c r="M35" s="1082">
        <v>22297.314513329471</v>
      </c>
    </row>
    <row r="36" spans="1:13" ht="15.75">
      <c r="A36" s="956" t="s">
        <v>314</v>
      </c>
      <c r="B36" s="988">
        <v>21402.312901691836</v>
      </c>
      <c r="C36" s="989">
        <v>21211.519078437537</v>
      </c>
      <c r="D36" s="989">
        <v>21982.387355191033</v>
      </c>
      <c r="E36" s="989">
        <v>21460.556994517105</v>
      </c>
      <c r="F36" s="989">
        <v>22185.677427629282</v>
      </c>
      <c r="G36" s="989">
        <v>21834.028071648627</v>
      </c>
      <c r="H36" s="989">
        <v>21564.632920196203</v>
      </c>
      <c r="I36" s="989">
        <v>21295.617981644409</v>
      </c>
      <c r="J36" s="989">
        <v>20755.561440894948</v>
      </c>
      <c r="K36" s="989">
        <v>20670.700563797891</v>
      </c>
      <c r="L36" s="989">
        <v>21400.192230924309</v>
      </c>
      <c r="M36" s="990">
        <v>22220.298261284093</v>
      </c>
    </row>
    <row r="37" spans="1:13" ht="15.75">
      <c r="A37" s="956" t="s">
        <v>315</v>
      </c>
      <c r="B37" s="988">
        <v>21710.465139517379</v>
      </c>
      <c r="C37" s="989">
        <v>21462.727974698573</v>
      </c>
      <c r="D37" s="989">
        <v>21517.060154219016</v>
      </c>
      <c r="E37" s="989">
        <v>21946.164324302244</v>
      </c>
      <c r="F37" s="989">
        <v>21378.921701744526</v>
      </c>
      <c r="G37" s="989">
        <v>21331.314775808616</v>
      </c>
      <c r="H37" s="989">
        <v>20629.234211361087</v>
      </c>
      <c r="I37" s="989">
        <v>22365.58</v>
      </c>
      <c r="J37" s="989">
        <v>22334.37</v>
      </c>
      <c r="K37" s="989">
        <v>21397.7</v>
      </c>
      <c r="L37" s="989">
        <v>21495.15</v>
      </c>
      <c r="M37" s="990">
        <v>21850.143</v>
      </c>
    </row>
    <row r="38" spans="1:13" ht="15.75">
      <c r="A38" s="956">
        <v>2020</v>
      </c>
      <c r="B38" s="988">
        <v>21970.524000000001</v>
      </c>
      <c r="C38" s="989">
        <v>22113.47</v>
      </c>
      <c r="D38" s="989">
        <v>22176.83</v>
      </c>
      <c r="E38" s="989">
        <v>22601.621999999999</v>
      </c>
      <c r="F38" s="989">
        <v>21531.78</v>
      </c>
      <c r="G38" s="989">
        <v>22298.91</v>
      </c>
      <c r="H38" s="989">
        <v>22148</v>
      </c>
      <c r="I38" s="989">
        <v>21174</v>
      </c>
      <c r="J38" s="989">
        <v>21958.95</v>
      </c>
      <c r="K38" s="989">
        <v>22332.32</v>
      </c>
      <c r="L38" s="989">
        <v>22496.45</v>
      </c>
      <c r="M38" s="990">
        <v>24268.09</v>
      </c>
    </row>
    <row r="39" spans="1:13" ht="15.75">
      <c r="A39" s="956">
        <v>2021</v>
      </c>
      <c r="B39" s="988">
        <v>23537</v>
      </c>
      <c r="C39" s="989">
        <v>23987.297999999999</v>
      </c>
      <c r="D39" s="989">
        <v>25008.2</v>
      </c>
      <c r="E39" s="989">
        <v>25529.7</v>
      </c>
      <c r="F39" s="989">
        <v>26093.87</v>
      </c>
      <c r="G39" s="989">
        <v>26164.330999999998</v>
      </c>
      <c r="H39" s="989">
        <v>26081.738000000001</v>
      </c>
      <c r="I39" s="989">
        <v>26325.151999999998</v>
      </c>
      <c r="J39" s="1329">
        <v>27717.081999999999</v>
      </c>
      <c r="K39" s="989">
        <v>29878.120999999999</v>
      </c>
      <c r="L39" s="989">
        <v>31911.654999999999</v>
      </c>
      <c r="M39" s="990">
        <v>33766.857000000004</v>
      </c>
    </row>
    <row r="40" spans="1:13" ht="16.5" thickBot="1">
      <c r="A40" s="957">
        <v>2022</v>
      </c>
      <c r="B40" s="991">
        <v>32528.581999999999</v>
      </c>
      <c r="C40" s="992">
        <v>33022.875999999997</v>
      </c>
      <c r="D40" s="992">
        <v>34617.415000000001</v>
      </c>
      <c r="E40" s="992"/>
      <c r="F40" s="992"/>
      <c r="G40" s="992"/>
      <c r="H40" s="992"/>
      <c r="I40" s="992"/>
      <c r="J40" s="993"/>
      <c r="K40" s="992"/>
      <c r="L40" s="992"/>
      <c r="M40" s="994"/>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3" workbookViewId="0">
      <selection activeCell="X37" sqref="X37"/>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63" t="s">
        <v>70</v>
      </c>
      <c r="B1" s="1463"/>
      <c r="C1" s="1463"/>
      <c r="D1" s="1463"/>
      <c r="E1" s="1463"/>
      <c r="F1" s="1463"/>
      <c r="G1" s="1463"/>
      <c r="H1" s="1463"/>
      <c r="I1" s="1463"/>
      <c r="J1" s="1463"/>
      <c r="K1" s="91"/>
    </row>
    <row r="2" spans="1:11" ht="19.5" thickBot="1">
      <c r="A2" s="1477" t="s">
        <v>284</v>
      </c>
      <c r="B2" s="1478"/>
      <c r="C2" s="1478"/>
      <c r="D2" s="1478"/>
      <c r="E2" s="1478"/>
      <c r="F2" s="1478"/>
      <c r="G2" s="1478"/>
      <c r="H2" s="1478"/>
      <c r="I2" s="1478"/>
      <c r="J2" s="1479"/>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26" t="s">
        <v>519</v>
      </c>
      <c r="C5" s="1027" t="s">
        <v>519</v>
      </c>
      <c r="D5" s="1027" t="s">
        <v>519</v>
      </c>
      <c r="E5" s="712" t="s">
        <v>54</v>
      </c>
      <c r="F5" s="802" t="s">
        <v>519</v>
      </c>
      <c r="G5" s="713" t="s">
        <v>76</v>
      </c>
      <c r="H5" s="714" t="s">
        <v>72</v>
      </c>
      <c r="I5" s="802" t="s">
        <v>519</v>
      </c>
      <c r="J5" s="715" t="s">
        <v>63</v>
      </c>
    </row>
    <row r="6" spans="1:11" ht="16.5" thickBot="1">
      <c r="A6" s="961" t="s">
        <v>279</v>
      </c>
      <c r="B6" s="962"/>
      <c r="C6" s="962"/>
      <c r="D6" s="962"/>
      <c r="E6" s="962"/>
      <c r="F6" s="962"/>
      <c r="G6" s="962"/>
      <c r="H6" s="962"/>
      <c r="I6" s="716"/>
      <c r="J6" s="717"/>
    </row>
    <row r="7" spans="1:11" ht="15.75" thickBot="1">
      <c r="A7" s="1035" t="s">
        <v>22</v>
      </c>
      <c r="B7" s="1028">
        <v>11.547486467554995</v>
      </c>
      <c r="C7" s="718">
        <v>22292.444918059835</v>
      </c>
      <c r="D7" s="719">
        <v>22738.293816421032</v>
      </c>
      <c r="E7" s="720">
        <v>1.0859404733510141</v>
      </c>
      <c r="F7" s="721">
        <v>325.60831445006102</v>
      </c>
      <c r="G7" s="720">
        <v>0.37864724847545123</v>
      </c>
      <c r="H7" s="720">
        <v>-20.385789619761312</v>
      </c>
      <c r="I7" s="720">
        <v>100</v>
      </c>
      <c r="J7" s="722" t="s">
        <v>23</v>
      </c>
    </row>
    <row r="8" spans="1:11" ht="15">
      <c r="A8" s="1036" t="s">
        <v>83</v>
      </c>
      <c r="B8" s="1034">
        <v>13.584009157279935</v>
      </c>
      <c r="C8" s="723">
        <v>25202.243334471121</v>
      </c>
      <c r="D8" s="724">
        <v>25706.288201160543</v>
      </c>
      <c r="E8" s="725">
        <v>12.390847782437115</v>
      </c>
      <c r="F8" s="726">
        <v>304.15294117647062</v>
      </c>
      <c r="G8" s="727">
        <v>16.479148571900591</v>
      </c>
      <c r="H8" s="727">
        <v>88.888888888888886</v>
      </c>
      <c r="I8" s="743">
        <v>0.29632211957469057</v>
      </c>
      <c r="J8" s="728">
        <v>0.17142619950807941</v>
      </c>
    </row>
    <row r="9" spans="1:11" ht="15">
      <c r="A9" s="1037" t="s">
        <v>84</v>
      </c>
      <c r="B9" s="1030">
        <v>12.43410693756659</v>
      </c>
      <c r="C9" s="729">
        <v>23328.530839712177</v>
      </c>
      <c r="D9" s="730">
        <v>23795.101456506422</v>
      </c>
      <c r="E9" s="731">
        <v>1.3058176140382416</v>
      </c>
      <c r="F9" s="732">
        <v>352.49302832244007</v>
      </c>
      <c r="G9" s="733">
        <v>-0.87752990472629555</v>
      </c>
      <c r="H9" s="733">
        <v>-18.87592788971368</v>
      </c>
      <c r="I9" s="733">
        <v>40.003486142583235</v>
      </c>
      <c r="J9" s="734">
        <v>0.74453526831179317</v>
      </c>
    </row>
    <row r="10" spans="1:11" ht="15">
      <c r="A10" s="1037" t="s">
        <v>85</v>
      </c>
      <c r="B10" s="1030">
        <v>12.259648498040594</v>
      </c>
      <c r="C10" s="729">
        <v>23001.216694260027</v>
      </c>
      <c r="D10" s="730">
        <v>23461.241028145228</v>
      </c>
      <c r="E10" s="731">
        <v>0.448373011632339</v>
      </c>
      <c r="F10" s="732">
        <v>400.10900900900907</v>
      </c>
      <c r="G10" s="733">
        <v>-0.80227078768261328</v>
      </c>
      <c r="H10" s="733">
        <v>-19.565217391304348</v>
      </c>
      <c r="I10" s="733">
        <v>7.7392365347742729</v>
      </c>
      <c r="J10" s="734">
        <v>7.8953437355456124E-2</v>
      </c>
    </row>
    <row r="11" spans="1:11" ht="15">
      <c r="A11" s="1037" t="s">
        <v>86</v>
      </c>
      <c r="B11" s="1031" t="s">
        <v>80</v>
      </c>
      <c r="C11" s="729" t="s">
        <v>80</v>
      </c>
      <c r="D11" s="730" t="s">
        <v>80</v>
      </c>
      <c r="E11" s="731" t="s">
        <v>80</v>
      </c>
      <c r="F11" s="732" t="s">
        <v>80</v>
      </c>
      <c r="G11" s="733" t="s">
        <v>80</v>
      </c>
      <c r="H11" s="733" t="s">
        <v>80</v>
      </c>
      <c r="I11" s="733" t="s">
        <v>80</v>
      </c>
      <c r="J11" s="734" t="s">
        <v>80</v>
      </c>
    </row>
    <row r="12" spans="1:11" ht="15">
      <c r="A12" s="1037" t="s">
        <v>78</v>
      </c>
      <c r="B12" s="1030">
        <v>9.9699213440462096</v>
      </c>
      <c r="C12" s="729">
        <v>20472.117749581539</v>
      </c>
      <c r="D12" s="730">
        <v>20881.560104573171</v>
      </c>
      <c r="E12" s="731">
        <v>1.4427201259353406</v>
      </c>
      <c r="F12" s="732">
        <v>288.58035190615834</v>
      </c>
      <c r="G12" s="733">
        <v>0.56495211241927934</v>
      </c>
      <c r="H12" s="733">
        <v>-23.917893797411871</v>
      </c>
      <c r="I12" s="733">
        <v>29.719365522049852</v>
      </c>
      <c r="J12" s="734">
        <v>-1.3797185745363265</v>
      </c>
    </row>
    <row r="13" spans="1:11" ht="15.75" thickBot="1">
      <c r="A13" s="1038" t="s">
        <v>87</v>
      </c>
      <c r="B13" s="1032">
        <v>11.434876378140304</v>
      </c>
      <c r="C13" s="735">
        <v>22075.050923050778</v>
      </c>
      <c r="D13" s="736">
        <v>22516.551941511792</v>
      </c>
      <c r="E13" s="737">
        <v>-0.23212266347686236</v>
      </c>
      <c r="F13" s="738">
        <v>301.09318181818185</v>
      </c>
      <c r="G13" s="739">
        <v>2.3397790977110966</v>
      </c>
      <c r="H13" s="739">
        <v>-18.984126984126984</v>
      </c>
      <c r="I13" s="739">
        <v>22.241589681017953</v>
      </c>
      <c r="J13" s="740">
        <v>0.38480366936099841</v>
      </c>
    </row>
    <row r="14" spans="1:11" ht="16.5" thickBot="1">
      <c r="A14" s="961" t="s">
        <v>276</v>
      </c>
      <c r="B14" s="962"/>
      <c r="C14" s="962"/>
      <c r="D14" s="962"/>
      <c r="E14" s="962"/>
      <c r="F14" s="962"/>
      <c r="G14" s="962"/>
      <c r="H14" s="962"/>
      <c r="I14" s="716"/>
      <c r="J14" s="717"/>
    </row>
    <row r="15" spans="1:11" ht="15.75" thickBot="1">
      <c r="A15" s="1035" t="s">
        <v>22</v>
      </c>
      <c r="B15" s="1033">
        <v>11.267446474579927</v>
      </c>
      <c r="C15" s="741">
        <v>21751.827171003719</v>
      </c>
      <c r="D15" s="742">
        <v>22186.863714423795</v>
      </c>
      <c r="E15" s="720">
        <v>-0.2712269593096549</v>
      </c>
      <c r="F15" s="720">
        <v>320.43737884534352</v>
      </c>
      <c r="G15" s="720">
        <v>0.52886230718962002</v>
      </c>
      <c r="H15" s="720">
        <v>-24.173190605528038</v>
      </c>
      <c r="I15" s="720">
        <v>100</v>
      </c>
      <c r="J15" s="722" t="s">
        <v>23</v>
      </c>
    </row>
    <row r="16" spans="1:11" ht="15">
      <c r="A16" s="1036" t="s">
        <v>83</v>
      </c>
      <c r="B16" s="1029">
        <v>8.6013866970081132</v>
      </c>
      <c r="C16" s="723">
        <v>15958.045820052157</v>
      </c>
      <c r="D16" s="724">
        <v>16277.206736453201</v>
      </c>
      <c r="E16" s="725">
        <v>-26.121608274875474</v>
      </c>
      <c r="F16" s="726">
        <v>253.76250000000002</v>
      </c>
      <c r="G16" s="727">
        <v>0.91679922736054609</v>
      </c>
      <c r="H16" s="727">
        <v>14.285714285714285</v>
      </c>
      <c r="I16" s="743">
        <v>0.33712600084281502</v>
      </c>
      <c r="J16" s="728">
        <v>0.11344809702431366</v>
      </c>
    </row>
    <row r="17" spans="1:10" ht="15">
      <c r="A17" s="1037" t="s">
        <v>84</v>
      </c>
      <c r="B17" s="1030">
        <v>12.023567423647878</v>
      </c>
      <c r="C17" s="729">
        <v>22558.287849245546</v>
      </c>
      <c r="D17" s="730">
        <v>23009.453606230458</v>
      </c>
      <c r="E17" s="731">
        <v>-0.5514806168089682</v>
      </c>
      <c r="F17" s="732">
        <v>349.76266288951848</v>
      </c>
      <c r="G17" s="733">
        <v>-0.99133311909222821</v>
      </c>
      <c r="H17" s="733">
        <v>-21.415850400712376</v>
      </c>
      <c r="I17" s="733">
        <v>37.18921196797303</v>
      </c>
      <c r="J17" s="734">
        <v>1.3048853982334521</v>
      </c>
    </row>
    <row r="18" spans="1:10" ht="15">
      <c r="A18" s="1037" t="s">
        <v>85</v>
      </c>
      <c r="B18" s="1030">
        <v>12.274950388901441</v>
      </c>
      <c r="C18" s="729">
        <v>23029.925682741916</v>
      </c>
      <c r="D18" s="730">
        <v>23490.524196396753</v>
      </c>
      <c r="E18" s="731">
        <v>0.38843039986650479</v>
      </c>
      <c r="F18" s="732">
        <v>393.06653696498057</v>
      </c>
      <c r="G18" s="733">
        <v>-0.87860985689075366</v>
      </c>
      <c r="H18" s="733">
        <v>-31.099195710455763</v>
      </c>
      <c r="I18" s="733">
        <v>5.4150863885377163</v>
      </c>
      <c r="J18" s="734">
        <v>-0.54433204891235576</v>
      </c>
    </row>
    <row r="19" spans="1:10" ht="15">
      <c r="A19" s="1037" t="s">
        <v>86</v>
      </c>
      <c r="B19" s="1031" t="s">
        <v>80</v>
      </c>
      <c r="C19" s="729" t="s">
        <v>80</v>
      </c>
      <c r="D19" s="730" t="s">
        <v>80</v>
      </c>
      <c r="E19" s="731" t="s">
        <v>80</v>
      </c>
      <c r="F19" s="732" t="s">
        <v>80</v>
      </c>
      <c r="G19" s="733" t="s">
        <v>80</v>
      </c>
      <c r="H19" s="733" t="s">
        <v>80</v>
      </c>
      <c r="I19" s="733" t="s">
        <v>80</v>
      </c>
      <c r="J19" s="734" t="s">
        <v>80</v>
      </c>
    </row>
    <row r="20" spans="1:10" ht="15">
      <c r="A20" s="1037" t="s">
        <v>78</v>
      </c>
      <c r="B20" s="1030">
        <v>9.8156841942146063</v>
      </c>
      <c r="C20" s="729">
        <v>20155.40902302794</v>
      </c>
      <c r="D20" s="730">
        <v>20558.5172034885</v>
      </c>
      <c r="E20" s="731">
        <v>-0.25527495719545551</v>
      </c>
      <c r="F20" s="732">
        <v>291.18496688741726</v>
      </c>
      <c r="G20" s="733">
        <v>6.5587089393608911E-2</v>
      </c>
      <c r="H20" s="733">
        <v>-31.612318840579711</v>
      </c>
      <c r="I20" s="733">
        <v>31.816266329540667</v>
      </c>
      <c r="J20" s="734">
        <v>-3.460934501262976</v>
      </c>
    </row>
    <row r="21" spans="1:10" ht="15.75" thickBot="1">
      <c r="A21" s="1038" t="s">
        <v>87</v>
      </c>
      <c r="B21" s="1032">
        <v>11.409801285677945</v>
      </c>
      <c r="C21" s="735">
        <v>22026.643408644682</v>
      </c>
      <c r="D21" s="736">
        <v>22467.176276817576</v>
      </c>
      <c r="E21" s="737">
        <v>-0.92753675233342681</v>
      </c>
      <c r="F21" s="738">
        <v>299.4132721202003</v>
      </c>
      <c r="G21" s="739">
        <v>4.1411667648496389</v>
      </c>
      <c r="H21" s="739">
        <v>-15.514809590973202</v>
      </c>
      <c r="I21" s="739">
        <v>25.242309313105771</v>
      </c>
      <c r="J21" s="740">
        <v>2.5869330549175622</v>
      </c>
    </row>
    <row r="22" spans="1:10" ht="16.5" thickBot="1">
      <c r="A22" s="961" t="s">
        <v>280</v>
      </c>
      <c r="B22" s="962"/>
      <c r="C22" s="962"/>
      <c r="D22" s="962"/>
      <c r="E22" s="962"/>
      <c r="F22" s="962"/>
      <c r="G22" s="962"/>
      <c r="H22" s="962"/>
      <c r="I22" s="716"/>
      <c r="J22" s="717"/>
    </row>
    <row r="23" spans="1:10" ht="15.75" thickBot="1">
      <c r="A23" s="1035" t="s">
        <v>22</v>
      </c>
      <c r="B23" s="1033">
        <v>10.746423553059888</v>
      </c>
      <c r="C23" s="741">
        <v>20745.991415173528</v>
      </c>
      <c r="D23" s="742">
        <v>21160.911243477</v>
      </c>
      <c r="E23" s="720">
        <v>1.2768798024578591</v>
      </c>
      <c r="F23" s="720">
        <v>309.26574727389351</v>
      </c>
      <c r="G23" s="720">
        <v>-2.4628480126817212</v>
      </c>
      <c r="H23" s="720">
        <v>-12.758813654169</v>
      </c>
      <c r="I23" s="720">
        <v>100</v>
      </c>
      <c r="J23" s="722" t="s">
        <v>23</v>
      </c>
    </row>
    <row r="24" spans="1:10" ht="15">
      <c r="A24" s="1036" t="s">
        <v>83</v>
      </c>
      <c r="B24" s="1034" t="s">
        <v>80</v>
      </c>
      <c r="C24" s="723" t="s">
        <v>80</v>
      </c>
      <c r="D24" s="724" t="s">
        <v>80</v>
      </c>
      <c r="E24" s="725" t="s">
        <v>80</v>
      </c>
      <c r="F24" s="726" t="s">
        <v>80</v>
      </c>
      <c r="G24" s="727" t="s">
        <v>80</v>
      </c>
      <c r="H24" s="743" t="s">
        <v>80</v>
      </c>
      <c r="I24" s="743" t="s">
        <v>80</v>
      </c>
      <c r="J24" s="750" t="s">
        <v>80</v>
      </c>
    </row>
    <row r="25" spans="1:10" ht="15">
      <c r="A25" s="1037" t="s">
        <v>84</v>
      </c>
      <c r="B25" s="1031">
        <v>11.925216437216806</v>
      </c>
      <c r="C25" s="729">
        <v>22373.764422545602</v>
      </c>
      <c r="D25" s="730">
        <v>22821.239710996513</v>
      </c>
      <c r="E25" s="731">
        <v>3.9891848445188773</v>
      </c>
      <c r="F25" s="732">
        <v>365.17533156498678</v>
      </c>
      <c r="G25" s="733">
        <v>3.8739986684607262</v>
      </c>
      <c r="H25" s="733">
        <v>-26.3671875</v>
      </c>
      <c r="I25" s="926">
        <v>24.182168056446439</v>
      </c>
      <c r="J25" s="927">
        <v>-4.4692029564242972</v>
      </c>
    </row>
    <row r="26" spans="1:10" ht="15">
      <c r="A26" s="1037" t="s">
        <v>85</v>
      </c>
      <c r="B26" s="1030">
        <v>11.928392331302092</v>
      </c>
      <c r="C26" s="729">
        <v>22379.722948033941</v>
      </c>
      <c r="D26" s="730">
        <v>22827.317406994622</v>
      </c>
      <c r="E26" s="731">
        <v>0.81494194175747225</v>
      </c>
      <c r="F26" s="732">
        <v>394.2621212121212</v>
      </c>
      <c r="G26" s="733">
        <v>-3.4209256578703267</v>
      </c>
      <c r="H26" s="733">
        <v>-25</v>
      </c>
      <c r="I26" s="733">
        <v>4.2334830019243102</v>
      </c>
      <c r="J26" s="734">
        <v>-0.69097139091284721</v>
      </c>
    </row>
    <row r="27" spans="1:10" ht="15">
      <c r="A27" s="1037" t="s">
        <v>86</v>
      </c>
      <c r="B27" s="1031" t="s">
        <v>80</v>
      </c>
      <c r="C27" s="729" t="s">
        <v>80</v>
      </c>
      <c r="D27" s="730" t="s">
        <v>80</v>
      </c>
      <c r="E27" s="731" t="s">
        <v>80</v>
      </c>
      <c r="F27" s="732" t="s">
        <v>80</v>
      </c>
      <c r="G27" s="733" t="s">
        <v>80</v>
      </c>
      <c r="H27" s="733" t="s">
        <v>80</v>
      </c>
      <c r="I27" s="733" t="s">
        <v>80</v>
      </c>
      <c r="J27" s="734" t="s">
        <v>80</v>
      </c>
    </row>
    <row r="28" spans="1:10" ht="15">
      <c r="A28" s="1037" t="s">
        <v>78</v>
      </c>
      <c r="B28" s="1031">
        <v>9.5758184991157229</v>
      </c>
      <c r="C28" s="729">
        <v>19662.871661428591</v>
      </c>
      <c r="D28" s="730">
        <v>20056.129094657164</v>
      </c>
      <c r="E28" s="731">
        <v>-3.2838449818813502E-2</v>
      </c>
      <c r="F28" s="732">
        <v>280.41161048689139</v>
      </c>
      <c r="G28" s="733">
        <v>-4.3214950625923443</v>
      </c>
      <c r="H28" s="733">
        <v>-14.787234042553191</v>
      </c>
      <c r="I28" s="733">
        <v>51.379089159717772</v>
      </c>
      <c r="J28" s="734">
        <v>-1.223037309224587</v>
      </c>
    </row>
    <row r="29" spans="1:10" ht="15.75" thickBot="1">
      <c r="A29" s="1038" t="s">
        <v>87</v>
      </c>
      <c r="B29" s="1032">
        <v>10.61751538103802</v>
      </c>
      <c r="C29" s="735">
        <v>20497.133940227835</v>
      </c>
      <c r="D29" s="736">
        <v>20907.076619032392</v>
      </c>
      <c r="E29" s="737">
        <v>1.5524853205952864</v>
      </c>
      <c r="F29" s="738">
        <v>297.91492063492069</v>
      </c>
      <c r="G29" s="739">
        <v>-2.147235432022458</v>
      </c>
      <c r="H29" s="739">
        <v>27.530364372469634</v>
      </c>
      <c r="I29" s="739">
        <v>20.205259781911479</v>
      </c>
      <c r="J29" s="740">
        <v>6.3832116565617323</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465" t="s">
        <v>44</v>
      </c>
      <c r="C33" s="1466"/>
      <c r="D33" s="1466"/>
      <c r="E33" s="1466"/>
      <c r="F33" s="1466"/>
      <c r="G33" s="1466"/>
      <c r="H33" s="1467"/>
    </row>
    <row r="34" spans="1:8" ht="15.75">
      <c r="A34" s="571" t="s">
        <v>47</v>
      </c>
      <c r="B34" s="1471" t="s">
        <v>48</v>
      </c>
      <c r="C34" s="1472"/>
      <c r="D34" s="1472"/>
      <c r="E34" s="1472"/>
      <c r="F34" s="1472"/>
      <c r="G34" s="1472"/>
      <c r="H34" s="1473"/>
    </row>
    <row r="35" spans="1:8" ht="15.75">
      <c r="A35" s="568" t="s">
        <v>49</v>
      </c>
      <c r="B35" s="1468" t="s">
        <v>50</v>
      </c>
      <c r="C35" s="1469"/>
      <c r="D35" s="1469"/>
      <c r="E35" s="1469"/>
      <c r="F35" s="1469"/>
      <c r="G35" s="1469"/>
      <c r="H35" s="1470"/>
    </row>
    <row r="36" spans="1:8" ht="16.5" thickBot="1">
      <c r="A36" s="569" t="s">
        <v>51</v>
      </c>
      <c r="B36" s="1474" t="s">
        <v>46</v>
      </c>
      <c r="C36" s="1475"/>
      <c r="D36" s="1475"/>
      <c r="E36" s="1475"/>
      <c r="F36" s="1475"/>
      <c r="G36" s="1475"/>
      <c r="H36" s="1476"/>
    </row>
    <row r="37" spans="1:8">
      <c r="A37" s="1464"/>
      <c r="B37" s="1464"/>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T31" sqref="T31"/>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520</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482" t="s">
        <v>10</v>
      </c>
      <c r="I4" s="1483"/>
      <c r="J4" s="897" t="s">
        <v>11</v>
      </c>
      <c r="K4" s="869" t="s">
        <v>12</v>
      </c>
      <c r="L4" s="870"/>
    </row>
    <row r="5" spans="1:12" ht="15.75">
      <c r="A5" s="7" t="s">
        <v>13</v>
      </c>
      <c r="B5" s="8" t="s">
        <v>14</v>
      </c>
      <c r="C5" s="871" t="s">
        <v>40</v>
      </c>
      <c r="D5" s="871"/>
      <c r="E5" s="872" t="s">
        <v>41</v>
      </c>
      <c r="F5" s="873"/>
      <c r="G5" s="898"/>
      <c r="H5" s="1480" t="s">
        <v>15</v>
      </c>
      <c r="I5" s="1481"/>
      <c r="J5" s="899" t="s">
        <v>16</v>
      </c>
      <c r="K5" s="874" t="s">
        <v>17</v>
      </c>
      <c r="L5" s="875"/>
    </row>
    <row r="6" spans="1:12" ht="41.25" customHeight="1" thickBot="1">
      <c r="A6" s="9" t="s">
        <v>18</v>
      </c>
      <c r="B6" s="10" t="s">
        <v>19</v>
      </c>
      <c r="C6" s="802" t="s">
        <v>519</v>
      </c>
      <c r="D6" s="802" t="s">
        <v>503</v>
      </c>
      <c r="E6" s="866" t="s">
        <v>519</v>
      </c>
      <c r="F6" s="1046" t="s">
        <v>503</v>
      </c>
      <c r="G6" s="896" t="s">
        <v>20</v>
      </c>
      <c r="H6" s="1379" t="s">
        <v>519</v>
      </c>
      <c r="I6" s="813" t="s">
        <v>20</v>
      </c>
      <c r="J6" s="900" t="s">
        <v>20</v>
      </c>
      <c r="K6" s="1380" t="s">
        <v>519</v>
      </c>
      <c r="L6" s="901" t="s">
        <v>21</v>
      </c>
    </row>
    <row r="7" spans="1:12" ht="15" thickBot="1">
      <c r="A7" s="11" t="s">
        <v>22</v>
      </c>
      <c r="B7" s="12" t="s">
        <v>23</v>
      </c>
      <c r="C7" s="42">
        <v>21908.419014686475</v>
      </c>
      <c r="D7" s="42">
        <v>21786.72614123243</v>
      </c>
      <c r="E7" s="43">
        <v>22346.587394980204</v>
      </c>
      <c r="F7" s="1047">
        <v>22222.460664057078</v>
      </c>
      <c r="G7" s="902">
        <v>0.55856429582476652</v>
      </c>
      <c r="H7" s="44">
        <v>321.48080950797873</v>
      </c>
      <c r="I7" s="44">
        <v>8.3234474874279346E-2</v>
      </c>
      <c r="J7" s="45">
        <v>-21.101639344262296</v>
      </c>
      <c r="K7" s="44">
        <v>100</v>
      </c>
      <c r="L7" s="903" t="s">
        <v>23</v>
      </c>
    </row>
    <row r="8" spans="1:12" ht="15" thickBot="1">
      <c r="A8" s="13"/>
      <c r="B8" s="14"/>
      <c r="C8" s="46"/>
      <c r="D8" s="46"/>
      <c r="E8" s="46"/>
      <c r="F8" s="46"/>
      <c r="G8" s="904"/>
      <c r="H8" s="45"/>
      <c r="I8" s="45"/>
      <c r="J8" s="45"/>
      <c r="K8" s="45"/>
      <c r="L8" s="905"/>
    </row>
    <row r="9" spans="1:12" ht="15">
      <c r="A9" s="15" t="s">
        <v>88</v>
      </c>
      <c r="B9" s="16" t="s">
        <v>23</v>
      </c>
      <c r="C9" s="47">
        <v>21135.998463025517</v>
      </c>
      <c r="D9" s="47">
        <v>21930.035230651032</v>
      </c>
      <c r="E9" s="48">
        <v>21558.718432286027</v>
      </c>
      <c r="F9" s="48">
        <v>22368.635935264054</v>
      </c>
      <c r="G9" s="906">
        <v>-3.6207728773536694</v>
      </c>
      <c r="H9" s="49">
        <v>279.69696969696963</v>
      </c>
      <c r="I9" s="49">
        <v>9.5860569822717938</v>
      </c>
      <c r="J9" s="49">
        <v>43.478260869565219</v>
      </c>
      <c r="K9" s="49">
        <v>0.27426861702127658</v>
      </c>
      <c r="L9" s="907">
        <v>0.12344894489012903</v>
      </c>
    </row>
    <row r="10" spans="1:12" ht="15">
      <c r="A10" s="24" t="s">
        <v>89</v>
      </c>
      <c r="B10" s="50" t="s">
        <v>23</v>
      </c>
      <c r="C10" s="51">
        <v>22940.462549814481</v>
      </c>
      <c r="D10" s="51">
        <v>22752.237375565153</v>
      </c>
      <c r="E10" s="52">
        <v>23399.271800810773</v>
      </c>
      <c r="F10" s="52">
        <v>23207.282123076457</v>
      </c>
      <c r="G10" s="908">
        <v>0.82728204326610533</v>
      </c>
      <c r="H10" s="53">
        <v>352.5068740139734</v>
      </c>
      <c r="I10" s="53">
        <v>-0.50125326688200389</v>
      </c>
      <c r="J10" s="53">
        <v>-20.583497404689457</v>
      </c>
      <c r="K10" s="53">
        <v>36.876662234042549</v>
      </c>
      <c r="L10" s="909">
        <v>0.24059666027205395</v>
      </c>
    </row>
    <row r="11" spans="1:12" ht="15">
      <c r="A11" s="17" t="s">
        <v>90</v>
      </c>
      <c r="B11" s="18" t="s">
        <v>23</v>
      </c>
      <c r="C11" s="54">
        <v>22957.660677422697</v>
      </c>
      <c r="D11" s="54">
        <v>22852.091076156888</v>
      </c>
      <c r="E11" s="55">
        <v>23416.813890971152</v>
      </c>
      <c r="F11" s="55">
        <v>23309.132897680025</v>
      </c>
      <c r="G11" s="910">
        <v>0.46196910783345763</v>
      </c>
      <c r="H11" s="56">
        <v>397.2778357235984</v>
      </c>
      <c r="I11" s="56">
        <v>-0.98976479233658099</v>
      </c>
      <c r="J11" s="56">
        <v>-24.284304047384008</v>
      </c>
      <c r="K11" s="56">
        <v>6.3746675531914887</v>
      </c>
      <c r="L11" s="911">
        <v>-0.26795539762818343</v>
      </c>
    </row>
    <row r="12" spans="1:12" ht="15">
      <c r="A12" s="17" t="s">
        <v>91</v>
      </c>
      <c r="B12" s="18" t="s">
        <v>23</v>
      </c>
      <c r="C12" s="54" t="s">
        <v>80</v>
      </c>
      <c r="D12" s="54" t="s">
        <v>80</v>
      </c>
      <c r="E12" s="55" t="s">
        <v>80</v>
      </c>
      <c r="F12" s="55" t="s">
        <v>80</v>
      </c>
      <c r="G12" s="910" t="s">
        <v>80</v>
      </c>
      <c r="H12" s="56" t="s">
        <v>80</v>
      </c>
      <c r="I12" s="56" t="s">
        <v>80</v>
      </c>
      <c r="J12" s="56" t="s">
        <v>80</v>
      </c>
      <c r="K12" s="56" t="s">
        <v>80</v>
      </c>
      <c r="L12" s="911" t="s">
        <v>80</v>
      </c>
    </row>
    <row r="13" spans="1:12" ht="15">
      <c r="A13" s="17" t="s">
        <v>78</v>
      </c>
      <c r="B13" s="18" t="s">
        <v>23</v>
      </c>
      <c r="C13" s="54">
        <v>20194.495409292722</v>
      </c>
      <c r="D13" s="54">
        <v>20101.382442270988</v>
      </c>
      <c r="E13" s="55">
        <v>20598.385317478576</v>
      </c>
      <c r="F13" s="55">
        <v>20503.410091116406</v>
      </c>
      <c r="G13" s="910">
        <v>0.46321673292444487</v>
      </c>
      <c r="H13" s="56">
        <v>287.94051294820719</v>
      </c>
      <c r="I13" s="56">
        <v>-0.59912819230058734</v>
      </c>
      <c r="J13" s="56">
        <v>-25.477825199480424</v>
      </c>
      <c r="K13" s="56">
        <v>33.377659574468083</v>
      </c>
      <c r="L13" s="911">
        <v>-1.9600453435647012</v>
      </c>
    </row>
    <row r="14" spans="1:12" ht="15.75" thickBot="1">
      <c r="A14" s="19" t="s">
        <v>92</v>
      </c>
      <c r="B14" s="20" t="s">
        <v>23</v>
      </c>
      <c r="C14" s="57">
        <v>21974.681598073315</v>
      </c>
      <c r="D14" s="57">
        <v>22089.048067152551</v>
      </c>
      <c r="E14" s="58">
        <v>22414.175230034783</v>
      </c>
      <c r="F14" s="58">
        <v>22530.829028495602</v>
      </c>
      <c r="G14" s="912">
        <v>-0.51775191367029583</v>
      </c>
      <c r="H14" s="59">
        <v>299.99024829075205</v>
      </c>
      <c r="I14" s="59">
        <v>2.7112380643954235</v>
      </c>
      <c r="J14" s="59">
        <v>-14.175416924027177</v>
      </c>
      <c r="K14" s="59">
        <v>23.096742021276594</v>
      </c>
      <c r="L14" s="913">
        <v>1.8639551360306932</v>
      </c>
    </row>
    <row r="15" spans="1:12" ht="15" thickBot="1">
      <c r="A15" s="13"/>
      <c r="B15" s="21"/>
      <c r="C15" s="46"/>
      <c r="D15" s="46"/>
      <c r="E15" s="46"/>
      <c r="F15" s="46"/>
      <c r="G15" s="904"/>
      <c r="H15" s="45"/>
      <c r="I15" s="45"/>
      <c r="J15" s="45"/>
      <c r="K15" s="45"/>
      <c r="L15" s="905"/>
    </row>
    <row r="16" spans="1:12" ht="14.25">
      <c r="A16" s="22" t="s">
        <v>93</v>
      </c>
      <c r="B16" s="23" t="s">
        <v>25</v>
      </c>
      <c r="C16" s="60" t="s">
        <v>208</v>
      </c>
      <c r="D16" s="60" t="s">
        <v>80</v>
      </c>
      <c r="E16" s="61" t="s">
        <v>208</v>
      </c>
      <c r="F16" s="61" t="s">
        <v>80</v>
      </c>
      <c r="G16" s="914" t="s">
        <v>80</v>
      </c>
      <c r="H16" s="62" t="s">
        <v>208</v>
      </c>
      <c r="I16" s="62" t="s">
        <v>80</v>
      </c>
      <c r="J16" s="63" t="s">
        <v>80</v>
      </c>
      <c r="K16" s="63">
        <v>8.3111702127659573E-3</v>
      </c>
      <c r="L16" s="915" t="s">
        <v>80</v>
      </c>
    </row>
    <row r="17" spans="1:12" ht="15">
      <c r="A17" s="24" t="s">
        <v>93</v>
      </c>
      <c r="B17" s="25" t="s">
        <v>26</v>
      </c>
      <c r="C17" s="54" t="s">
        <v>208</v>
      </c>
      <c r="D17" s="54" t="s">
        <v>80</v>
      </c>
      <c r="E17" s="55" t="s">
        <v>208</v>
      </c>
      <c r="F17" s="55" t="s">
        <v>80</v>
      </c>
      <c r="G17" s="910" t="s">
        <v>80</v>
      </c>
      <c r="H17" s="56" t="s">
        <v>208</v>
      </c>
      <c r="I17" s="56" t="s">
        <v>80</v>
      </c>
      <c r="J17" s="64" t="s">
        <v>80</v>
      </c>
      <c r="K17" s="64">
        <v>8.3111702127659573E-3</v>
      </c>
      <c r="L17" s="916" t="s">
        <v>80</v>
      </c>
    </row>
    <row r="18" spans="1:12" ht="15">
      <c r="A18" s="24" t="s">
        <v>93</v>
      </c>
      <c r="B18" s="25" t="s">
        <v>27</v>
      </c>
      <c r="C18" s="54" t="s">
        <v>80</v>
      </c>
      <c r="D18" s="54" t="s">
        <v>80</v>
      </c>
      <c r="E18" s="55" t="s">
        <v>80</v>
      </c>
      <c r="F18" s="55" t="s">
        <v>80</v>
      </c>
      <c r="G18" s="910" t="s">
        <v>80</v>
      </c>
      <c r="H18" s="56" t="s">
        <v>80</v>
      </c>
      <c r="I18" s="56" t="s">
        <v>80</v>
      </c>
      <c r="J18" s="64" t="s">
        <v>80</v>
      </c>
      <c r="K18" s="64" t="s">
        <v>80</v>
      </c>
      <c r="L18" s="916" t="s">
        <v>80</v>
      </c>
    </row>
    <row r="19" spans="1:12" ht="14.25">
      <c r="A19" s="22" t="s">
        <v>93</v>
      </c>
      <c r="B19" s="26" t="s">
        <v>28</v>
      </c>
      <c r="C19" s="65">
        <v>21746.288194726167</v>
      </c>
      <c r="D19" s="65" t="s">
        <v>208</v>
      </c>
      <c r="E19" s="66">
        <v>22181.21395862069</v>
      </c>
      <c r="F19" s="66" t="s">
        <v>208</v>
      </c>
      <c r="G19" s="917" t="s">
        <v>80</v>
      </c>
      <c r="H19" s="67">
        <v>305.24210526315784</v>
      </c>
      <c r="I19" s="67" t="s">
        <v>80</v>
      </c>
      <c r="J19" s="68" t="s">
        <v>80</v>
      </c>
      <c r="K19" s="68">
        <v>0.15791223404255317</v>
      </c>
      <c r="L19" s="918">
        <v>0.12512534879665152</v>
      </c>
    </row>
    <row r="20" spans="1:12" ht="15">
      <c r="A20" s="24" t="s">
        <v>93</v>
      </c>
      <c r="B20" s="25" t="s">
        <v>29</v>
      </c>
      <c r="C20" s="54" t="s">
        <v>208</v>
      </c>
      <c r="D20" s="54" t="s">
        <v>208</v>
      </c>
      <c r="E20" s="55" t="s">
        <v>208</v>
      </c>
      <c r="F20" s="55" t="s">
        <v>208</v>
      </c>
      <c r="G20" s="910" t="s">
        <v>80</v>
      </c>
      <c r="H20" s="56" t="s">
        <v>208</v>
      </c>
      <c r="I20" s="56" t="s">
        <v>80</v>
      </c>
      <c r="J20" s="64" t="s">
        <v>80</v>
      </c>
      <c r="K20" s="64">
        <v>0.1163563829787234</v>
      </c>
      <c r="L20" s="916" t="s">
        <v>80</v>
      </c>
    </row>
    <row r="21" spans="1:12" ht="15">
      <c r="A21" s="24" t="s">
        <v>93</v>
      </c>
      <c r="B21" s="25" t="s">
        <v>30</v>
      </c>
      <c r="C21" s="54" t="s">
        <v>208</v>
      </c>
      <c r="D21" s="54" t="s">
        <v>208</v>
      </c>
      <c r="E21" s="55" t="s">
        <v>208</v>
      </c>
      <c r="F21" s="55" t="s">
        <v>208</v>
      </c>
      <c r="G21" s="910" t="s">
        <v>80</v>
      </c>
      <c r="H21" s="56" t="s">
        <v>208</v>
      </c>
      <c r="I21" s="56" t="s">
        <v>80</v>
      </c>
      <c r="J21" s="64" t="s">
        <v>80</v>
      </c>
      <c r="K21" s="64">
        <v>4.1555851063829786E-2</v>
      </c>
      <c r="L21" s="916" t="s">
        <v>80</v>
      </c>
    </row>
    <row r="22" spans="1:12" ht="14.25">
      <c r="A22" s="22" t="s">
        <v>93</v>
      </c>
      <c r="B22" s="26" t="s">
        <v>31</v>
      </c>
      <c r="C22" s="65">
        <v>19835.708464468589</v>
      </c>
      <c r="D22" s="65">
        <v>21196.933471166245</v>
      </c>
      <c r="E22" s="66">
        <v>20232.42263375796</v>
      </c>
      <c r="F22" s="66">
        <v>21620.87214058957</v>
      </c>
      <c r="G22" s="917">
        <v>-6.4218015712003975</v>
      </c>
      <c r="H22" s="67">
        <v>241.56923076923073</v>
      </c>
      <c r="I22" s="67">
        <v>-1.4070209771182716</v>
      </c>
      <c r="J22" s="68">
        <v>-27.777777777777779</v>
      </c>
      <c r="K22" s="68">
        <v>0.10804521276595745</v>
      </c>
      <c r="L22" s="918">
        <v>-9.9875741192884532E-3</v>
      </c>
    </row>
    <row r="23" spans="1:12" ht="15">
      <c r="A23" s="24" t="s">
        <v>93</v>
      </c>
      <c r="B23" s="25" t="s">
        <v>32</v>
      </c>
      <c r="C23" s="54">
        <v>19706.530392156863</v>
      </c>
      <c r="D23" s="54">
        <v>21226.00294117647</v>
      </c>
      <c r="E23" s="55">
        <v>20100.661</v>
      </c>
      <c r="F23" s="55">
        <v>21650.523000000001</v>
      </c>
      <c r="G23" s="910">
        <v>-7.1585430060973625</v>
      </c>
      <c r="H23" s="56">
        <v>239.2</v>
      </c>
      <c r="I23" s="56">
        <v>-2.7246848312322149</v>
      </c>
      <c r="J23" s="64">
        <v>-29.411764705882355</v>
      </c>
      <c r="K23" s="64">
        <v>9.9734042553191488E-2</v>
      </c>
      <c r="L23" s="916">
        <v>-1.1741367282874088E-2</v>
      </c>
    </row>
    <row r="24" spans="1:12" ht="15.75" thickBot="1">
      <c r="A24" s="27" t="s">
        <v>93</v>
      </c>
      <c r="B24" s="28" t="s">
        <v>33</v>
      </c>
      <c r="C24" s="69" t="s">
        <v>208</v>
      </c>
      <c r="D24" s="69" t="s">
        <v>208</v>
      </c>
      <c r="E24" s="70" t="s">
        <v>208</v>
      </c>
      <c r="F24" s="70" t="s">
        <v>208</v>
      </c>
      <c r="G24" s="919" t="s">
        <v>80</v>
      </c>
      <c r="H24" s="64" t="s">
        <v>208</v>
      </c>
      <c r="I24" s="64" t="s">
        <v>80</v>
      </c>
      <c r="J24" s="64" t="s">
        <v>80</v>
      </c>
      <c r="K24" s="64">
        <v>8.3111702127659573E-3</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23502.616847663034</v>
      </c>
      <c r="D26" s="60">
        <v>23144.454537785241</v>
      </c>
      <c r="E26" s="61">
        <v>23972.669184616294</v>
      </c>
      <c r="F26" s="61">
        <v>23607.343628540948</v>
      </c>
      <c r="G26" s="914">
        <v>1.547508105205333</v>
      </c>
      <c r="H26" s="62">
        <v>423.17599999999999</v>
      </c>
      <c r="I26" s="62">
        <v>1.479651947179724</v>
      </c>
      <c r="J26" s="63">
        <v>-34.102141680395384</v>
      </c>
      <c r="K26" s="63">
        <v>3.3244680851063828</v>
      </c>
      <c r="L26" s="915">
        <v>-0.65585978374607601</v>
      </c>
    </row>
    <row r="27" spans="1:12" ht="15">
      <c r="A27" s="24" t="s">
        <v>94</v>
      </c>
      <c r="B27" s="25" t="s">
        <v>26</v>
      </c>
      <c r="C27" s="54">
        <v>23675.380392156861</v>
      </c>
      <c r="D27" s="54">
        <v>23191.664705882351</v>
      </c>
      <c r="E27" s="55">
        <v>24148.887999999999</v>
      </c>
      <c r="F27" s="55">
        <v>23655.498</v>
      </c>
      <c r="G27" s="910">
        <v>2.0857307675365764</v>
      </c>
      <c r="H27" s="56">
        <v>416</v>
      </c>
      <c r="I27" s="56">
        <v>2.5135534746180355</v>
      </c>
      <c r="J27" s="64">
        <v>-34.054054054054056</v>
      </c>
      <c r="K27" s="64">
        <v>2.0279255319148937</v>
      </c>
      <c r="L27" s="916">
        <v>-0.39830397628182768</v>
      </c>
    </row>
    <row r="28" spans="1:12" ht="15">
      <c r="A28" s="24" t="s">
        <v>94</v>
      </c>
      <c r="B28" s="25" t="s">
        <v>27</v>
      </c>
      <c r="C28" s="54">
        <v>23243.866666666665</v>
      </c>
      <c r="D28" s="54">
        <v>23075.617647058825</v>
      </c>
      <c r="E28" s="55">
        <v>23708.743999999999</v>
      </c>
      <c r="F28" s="55">
        <v>23537.13</v>
      </c>
      <c r="G28" s="910">
        <v>0.72912033030364265</v>
      </c>
      <c r="H28" s="56">
        <v>434.4</v>
      </c>
      <c r="I28" s="56">
        <v>-2.3014959723825716E-2</v>
      </c>
      <c r="J28" s="64">
        <v>-34.177215189873415</v>
      </c>
      <c r="K28" s="64">
        <v>1.2965425531914894</v>
      </c>
      <c r="L28" s="916">
        <v>-0.25755580746424833</v>
      </c>
    </row>
    <row r="29" spans="1:12" ht="14.25">
      <c r="A29" s="22" t="s">
        <v>94</v>
      </c>
      <c r="B29" s="26" t="s">
        <v>28</v>
      </c>
      <c r="C29" s="65">
        <v>23482.36174944809</v>
      </c>
      <c r="D29" s="65">
        <v>23057.838401105098</v>
      </c>
      <c r="E29" s="66">
        <v>23952.008984437052</v>
      </c>
      <c r="F29" s="66">
        <v>23518.9951691272</v>
      </c>
      <c r="G29" s="917">
        <v>1.8411237903490827</v>
      </c>
      <c r="H29" s="67">
        <v>376.71388690050111</v>
      </c>
      <c r="I29" s="67">
        <v>0.44261397761377852</v>
      </c>
      <c r="J29" s="68">
        <v>-17.968291250733998</v>
      </c>
      <c r="K29" s="68">
        <v>11.610704787234043</v>
      </c>
      <c r="L29" s="918">
        <v>0.44349167247994536</v>
      </c>
    </row>
    <row r="30" spans="1:12" ht="15">
      <c r="A30" s="24" t="s">
        <v>94</v>
      </c>
      <c r="B30" s="25" t="s">
        <v>29</v>
      </c>
      <c r="C30" s="54">
        <v>23412.582352941175</v>
      </c>
      <c r="D30" s="54">
        <v>23083.745098039213</v>
      </c>
      <c r="E30" s="55">
        <v>23880.833999999999</v>
      </c>
      <c r="F30" s="55">
        <v>23545.42</v>
      </c>
      <c r="G30" s="910">
        <v>1.4245403139973749</v>
      </c>
      <c r="H30" s="56">
        <v>362.6</v>
      </c>
      <c r="I30" s="56">
        <v>5.5187637969107479E-2</v>
      </c>
      <c r="J30" s="64">
        <v>-16.603053435114504</v>
      </c>
      <c r="K30" s="64">
        <v>7.2639627659574462</v>
      </c>
      <c r="L30" s="916">
        <v>0.39183161841646275</v>
      </c>
    </row>
    <row r="31" spans="1:12" ht="15">
      <c r="A31" s="24" t="s">
        <v>94</v>
      </c>
      <c r="B31" s="25" t="s">
        <v>30</v>
      </c>
      <c r="C31" s="54">
        <v>23588.00588235294</v>
      </c>
      <c r="D31" s="54">
        <v>23019.831372549019</v>
      </c>
      <c r="E31" s="55">
        <v>24059.766</v>
      </c>
      <c r="F31" s="55">
        <v>23480.227999999999</v>
      </c>
      <c r="G31" s="910">
        <v>2.4681957943508919</v>
      </c>
      <c r="H31" s="56">
        <v>400.3</v>
      </c>
      <c r="I31" s="56">
        <v>1.2648621300278269</v>
      </c>
      <c r="J31" s="64">
        <v>-20.152671755725191</v>
      </c>
      <c r="K31" s="64">
        <v>4.3467420212765955</v>
      </c>
      <c r="L31" s="916">
        <v>5.1660054063480843E-2</v>
      </c>
    </row>
    <row r="32" spans="1:12" ht="14.25">
      <c r="A32" s="22" t="s">
        <v>94</v>
      </c>
      <c r="B32" s="26" t="s">
        <v>31</v>
      </c>
      <c r="C32" s="65">
        <v>22502.505902335139</v>
      </c>
      <c r="D32" s="65">
        <v>22481.469104395594</v>
      </c>
      <c r="E32" s="66">
        <v>22952.556020381842</v>
      </c>
      <c r="F32" s="66">
        <v>22931.098486483505</v>
      </c>
      <c r="G32" s="917">
        <v>9.3573946799738503E-2</v>
      </c>
      <c r="H32" s="67">
        <v>328.9898863636364</v>
      </c>
      <c r="I32" s="67">
        <v>-0.86788129838573214</v>
      </c>
      <c r="J32" s="68">
        <v>-19.438510833079036</v>
      </c>
      <c r="K32" s="68">
        <v>21.941489361702125</v>
      </c>
      <c r="L32" s="918">
        <v>0.45296477153819126</v>
      </c>
    </row>
    <row r="33" spans="1:12" ht="15">
      <c r="A33" s="24" t="s">
        <v>94</v>
      </c>
      <c r="B33" s="25" t="s">
        <v>32</v>
      </c>
      <c r="C33" s="54">
        <v>22488.324509803922</v>
      </c>
      <c r="D33" s="54">
        <v>22533.9931372549</v>
      </c>
      <c r="E33" s="55">
        <v>22938.091</v>
      </c>
      <c r="F33" s="55">
        <v>22984.672999999999</v>
      </c>
      <c r="G33" s="910">
        <v>-0.20266548930236472</v>
      </c>
      <c r="H33" s="56">
        <v>317.7</v>
      </c>
      <c r="I33" s="56">
        <v>-1.2126865671641895</v>
      </c>
      <c r="J33" s="64">
        <v>-20.761825031393887</v>
      </c>
      <c r="K33" s="64">
        <v>15.733045212765958</v>
      </c>
      <c r="L33" s="916">
        <v>6.7471442274154469E-2</v>
      </c>
    </row>
    <row r="34" spans="1:12" ht="15.75" thickBot="1">
      <c r="A34" s="27" t="s">
        <v>94</v>
      </c>
      <c r="B34" s="28" t="s">
        <v>33</v>
      </c>
      <c r="C34" s="69">
        <v>22534.432352941174</v>
      </c>
      <c r="D34" s="69">
        <v>22355.075490196079</v>
      </c>
      <c r="E34" s="70">
        <v>22985.120999999999</v>
      </c>
      <c r="F34" s="70">
        <v>22802.177</v>
      </c>
      <c r="G34" s="919">
        <v>0.80230935844414986</v>
      </c>
      <c r="H34" s="64">
        <v>357.6</v>
      </c>
      <c r="I34" s="64">
        <v>-0.52851182197495894</v>
      </c>
      <c r="J34" s="64">
        <v>-15.878378378378377</v>
      </c>
      <c r="K34" s="64">
        <v>6.2084441489361701</v>
      </c>
      <c r="L34" s="916">
        <v>0.38549332926403856</v>
      </c>
    </row>
    <row r="35" spans="1:12" ht="15.75" thickBot="1">
      <c r="A35" s="29"/>
      <c r="B35" s="30"/>
      <c r="C35" s="71"/>
      <c r="D35" s="71"/>
      <c r="E35" s="71"/>
      <c r="F35" s="71"/>
      <c r="G35" s="920"/>
      <c r="H35" s="72"/>
      <c r="I35" s="72"/>
      <c r="J35" s="72"/>
      <c r="K35" s="72"/>
      <c r="L35" s="921"/>
    </row>
    <row r="36" spans="1:12" ht="15">
      <c r="A36" s="24" t="s">
        <v>95</v>
      </c>
      <c r="B36" s="31" t="s">
        <v>30</v>
      </c>
      <c r="C36" s="73">
        <v>23281.254901960783</v>
      </c>
      <c r="D36" s="73">
        <v>23476.193137254901</v>
      </c>
      <c r="E36" s="74">
        <v>23746.880000000001</v>
      </c>
      <c r="F36" s="74">
        <v>23945.717000000001</v>
      </c>
      <c r="G36" s="922">
        <v>-0.83036561402608877</v>
      </c>
      <c r="H36" s="75">
        <v>414.3</v>
      </c>
      <c r="I36" s="75">
        <v>-1.09811410837908</v>
      </c>
      <c r="J36" s="75">
        <v>-13.493975903614459</v>
      </c>
      <c r="K36" s="75">
        <v>2.9837101063829787</v>
      </c>
      <c r="L36" s="923">
        <v>0.26239863097314275</v>
      </c>
    </row>
    <row r="37" spans="1:12" ht="15.75" thickBot="1">
      <c r="A37" s="27" t="s">
        <v>95</v>
      </c>
      <c r="B37" s="28" t="s">
        <v>33</v>
      </c>
      <c r="C37" s="69">
        <v>22649.067647058822</v>
      </c>
      <c r="D37" s="69">
        <v>22385.617647058825</v>
      </c>
      <c r="E37" s="70">
        <v>23102.048999999999</v>
      </c>
      <c r="F37" s="70">
        <v>22833.33</v>
      </c>
      <c r="G37" s="919">
        <v>1.1768717046527919</v>
      </c>
      <c r="H37" s="64">
        <v>382.3</v>
      </c>
      <c r="I37" s="64">
        <v>-1.7223650385604083</v>
      </c>
      <c r="J37" s="64">
        <v>-31.77257525083612</v>
      </c>
      <c r="K37" s="64">
        <v>3.3909574468085104</v>
      </c>
      <c r="L37" s="916">
        <v>-0.53035402860132574</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80</v>
      </c>
      <c r="D43" s="65" t="s">
        <v>80</v>
      </c>
      <c r="E43" s="66" t="s">
        <v>80</v>
      </c>
      <c r="F43" s="66" t="s">
        <v>80</v>
      </c>
      <c r="G43" s="917" t="s">
        <v>80</v>
      </c>
      <c r="H43" s="67" t="s">
        <v>80</v>
      </c>
      <c r="I43" s="67" t="s">
        <v>80</v>
      </c>
      <c r="J43" s="68" t="s">
        <v>80</v>
      </c>
      <c r="K43" s="68" t="s">
        <v>80</v>
      </c>
      <c r="L43" s="918" t="s">
        <v>80</v>
      </c>
    </row>
    <row r="44" spans="1:12" ht="15">
      <c r="A44" s="17" t="s">
        <v>96</v>
      </c>
      <c r="B44" s="25" t="s">
        <v>30</v>
      </c>
      <c r="C44" s="54" t="s">
        <v>80</v>
      </c>
      <c r="D44" s="54" t="s">
        <v>80</v>
      </c>
      <c r="E44" s="55" t="s">
        <v>80</v>
      </c>
      <c r="F44" s="55" t="s">
        <v>80</v>
      </c>
      <c r="G44" s="910" t="s">
        <v>80</v>
      </c>
      <c r="H44" s="56" t="s">
        <v>80</v>
      </c>
      <c r="I44" s="56" t="s">
        <v>80</v>
      </c>
      <c r="J44" s="64" t="s">
        <v>80</v>
      </c>
      <c r="K44" s="64" t="s">
        <v>80</v>
      </c>
      <c r="L44" s="916" t="s">
        <v>80</v>
      </c>
    </row>
    <row r="45" spans="1:12" ht="15">
      <c r="A45" s="17" t="s">
        <v>96</v>
      </c>
      <c r="B45" s="25" t="s">
        <v>35</v>
      </c>
      <c r="C45" s="54" t="s">
        <v>80</v>
      </c>
      <c r="D45" s="54" t="s">
        <v>80</v>
      </c>
      <c r="E45" s="55" t="s">
        <v>80</v>
      </c>
      <c r="F45" s="55" t="s">
        <v>80</v>
      </c>
      <c r="G45" s="910" t="s">
        <v>80</v>
      </c>
      <c r="H45" s="56" t="s">
        <v>80</v>
      </c>
      <c r="I45" s="56" t="s">
        <v>80</v>
      </c>
      <c r="J45" s="64" t="s">
        <v>80</v>
      </c>
      <c r="K45" s="64" t="s">
        <v>80</v>
      </c>
      <c r="L45" s="916" t="s">
        <v>80</v>
      </c>
    </row>
    <row r="46" spans="1:12" ht="14.25">
      <c r="A46" s="32" t="s">
        <v>96</v>
      </c>
      <c r="B46" s="26" t="s">
        <v>31</v>
      </c>
      <c r="C46" s="65" t="s">
        <v>80</v>
      </c>
      <c r="D46" s="65" t="s">
        <v>80</v>
      </c>
      <c r="E46" s="66" t="s">
        <v>80</v>
      </c>
      <c r="F46" s="66" t="s">
        <v>80</v>
      </c>
      <c r="G46" s="917" t="s">
        <v>80</v>
      </c>
      <c r="H46" s="67" t="s">
        <v>80</v>
      </c>
      <c r="I46" s="67" t="s">
        <v>80</v>
      </c>
      <c r="J46" s="68" t="s">
        <v>80</v>
      </c>
      <c r="K46" s="68" t="s">
        <v>80</v>
      </c>
      <c r="L46" s="918" t="s">
        <v>80</v>
      </c>
    </row>
    <row r="47" spans="1:12" ht="15">
      <c r="A47" s="17" t="s">
        <v>96</v>
      </c>
      <c r="B47" s="25" t="s">
        <v>33</v>
      </c>
      <c r="C47" s="54" t="s">
        <v>80</v>
      </c>
      <c r="D47" s="54" t="s">
        <v>80</v>
      </c>
      <c r="E47" s="55" t="s">
        <v>80</v>
      </c>
      <c r="F47" s="55" t="s">
        <v>80</v>
      </c>
      <c r="G47" s="910" t="s">
        <v>80</v>
      </c>
      <c r="H47" s="56" t="s">
        <v>80</v>
      </c>
      <c r="I47" s="56" t="s">
        <v>80</v>
      </c>
      <c r="J47" s="64" t="s">
        <v>80</v>
      </c>
      <c r="K47" s="64" t="s">
        <v>80</v>
      </c>
      <c r="L47" s="916" t="s">
        <v>80</v>
      </c>
    </row>
    <row r="48" spans="1:12" ht="15.75" thickBot="1">
      <c r="A48" s="33" t="s">
        <v>96</v>
      </c>
      <c r="B48" s="25" t="s">
        <v>36</v>
      </c>
      <c r="C48" s="69" t="s">
        <v>80</v>
      </c>
      <c r="D48" s="69" t="s">
        <v>80</v>
      </c>
      <c r="E48" s="70" t="s">
        <v>80</v>
      </c>
      <c r="F48" s="70" t="s">
        <v>80</v>
      </c>
      <c r="G48" s="919" t="s">
        <v>80</v>
      </c>
      <c r="H48" s="64" t="s">
        <v>80</v>
      </c>
      <c r="I48" s="64" t="s">
        <v>80</v>
      </c>
      <c r="J48" s="64" t="s">
        <v>80</v>
      </c>
      <c r="K48" s="64" t="s">
        <v>80</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21032.252958949022</v>
      </c>
      <c r="D50" s="60">
        <v>21247.459874084489</v>
      </c>
      <c r="E50" s="61">
        <v>21452.898018128002</v>
      </c>
      <c r="F50" s="61">
        <v>21672.409071566177</v>
      </c>
      <c r="G50" s="914">
        <v>-1.0128594966683673</v>
      </c>
      <c r="H50" s="62">
        <v>358.79026548672567</v>
      </c>
      <c r="I50" s="62">
        <v>1.9433860294148519</v>
      </c>
      <c r="J50" s="63">
        <v>-23.389830508474578</v>
      </c>
      <c r="K50" s="63">
        <v>3.7566489361702127</v>
      </c>
      <c r="L50" s="915">
        <v>-0.11220352284618063</v>
      </c>
    </row>
    <row r="51" spans="1:12" ht="15">
      <c r="A51" s="24" t="s">
        <v>24</v>
      </c>
      <c r="B51" s="25" t="s">
        <v>29</v>
      </c>
      <c r="C51" s="54">
        <v>21256.944117647057</v>
      </c>
      <c r="D51" s="54">
        <v>21282.245098039213</v>
      </c>
      <c r="E51" s="55">
        <v>21682.082999999999</v>
      </c>
      <c r="F51" s="55">
        <v>21707.89</v>
      </c>
      <c r="G51" s="910">
        <v>-0.11888304206443233</v>
      </c>
      <c r="H51" s="56">
        <v>325.3</v>
      </c>
      <c r="I51" s="56">
        <v>0.86821705426356943</v>
      </c>
      <c r="J51" s="64">
        <v>-48.091603053435115</v>
      </c>
      <c r="K51" s="64">
        <v>0.56515957446808518</v>
      </c>
      <c r="L51" s="916">
        <v>-0.29385681897453775</v>
      </c>
    </row>
    <row r="52" spans="1:12" ht="15">
      <c r="A52" s="24" t="s">
        <v>24</v>
      </c>
      <c r="B52" s="25" t="s">
        <v>30</v>
      </c>
      <c r="C52" s="54">
        <v>21009.276470588233</v>
      </c>
      <c r="D52" s="54">
        <v>21417.880392156865</v>
      </c>
      <c r="E52" s="55">
        <v>21429.462</v>
      </c>
      <c r="F52" s="55">
        <v>21846.238000000001</v>
      </c>
      <c r="G52" s="910">
        <v>-1.9077701158432936</v>
      </c>
      <c r="H52" s="56">
        <v>353.6</v>
      </c>
      <c r="I52" s="56">
        <v>0.14160294534126308</v>
      </c>
      <c r="J52" s="64">
        <v>-17.454545454545457</v>
      </c>
      <c r="K52" s="64">
        <v>1.8866356382978722</v>
      </c>
      <c r="L52" s="916">
        <v>8.3356949773281785E-2</v>
      </c>
    </row>
    <row r="53" spans="1:12" ht="15">
      <c r="A53" s="24" t="s">
        <v>24</v>
      </c>
      <c r="B53" s="25" t="s">
        <v>35</v>
      </c>
      <c r="C53" s="54">
        <v>20979.972549019607</v>
      </c>
      <c r="D53" s="54">
        <v>20983.685294117648</v>
      </c>
      <c r="E53" s="55">
        <v>21399.572</v>
      </c>
      <c r="F53" s="55">
        <v>21403.359</v>
      </c>
      <c r="G53" s="910">
        <v>-1.7693484466621626E-2</v>
      </c>
      <c r="H53" s="56">
        <v>380.8</v>
      </c>
      <c r="I53" s="56">
        <v>2.5862068965517304</v>
      </c>
      <c r="J53" s="64">
        <v>-14.673913043478262</v>
      </c>
      <c r="K53" s="64">
        <v>1.3048537234042554</v>
      </c>
      <c r="L53" s="916">
        <v>9.8296346355075004E-2</v>
      </c>
    </row>
    <row r="54" spans="1:12" ht="14.25">
      <c r="A54" s="22" t="s">
        <v>24</v>
      </c>
      <c r="B54" s="26" t="s">
        <v>31</v>
      </c>
      <c r="C54" s="65">
        <v>20754.075753839341</v>
      </c>
      <c r="D54" s="65">
        <v>20769.573539797897</v>
      </c>
      <c r="E54" s="66">
        <v>21169.157268916129</v>
      </c>
      <c r="F54" s="66">
        <v>21184.965010593856</v>
      </c>
      <c r="G54" s="917">
        <v>-7.4617737956243893E-2</v>
      </c>
      <c r="H54" s="67">
        <v>301.62368852459019</v>
      </c>
      <c r="I54" s="67">
        <v>-0.70020551691205279</v>
      </c>
      <c r="J54" s="68">
        <v>-23.173803526448363</v>
      </c>
      <c r="K54" s="68">
        <v>20.279255319148938</v>
      </c>
      <c r="L54" s="918">
        <v>-0.54697418904778417</v>
      </c>
    </row>
    <row r="55" spans="1:12" ht="15">
      <c r="A55" s="24" t="s">
        <v>24</v>
      </c>
      <c r="B55" s="25" t="s">
        <v>32</v>
      </c>
      <c r="C55" s="54">
        <v>20467.370588235295</v>
      </c>
      <c r="D55" s="54">
        <v>20604.723529411764</v>
      </c>
      <c r="E55" s="55">
        <v>20876.718000000001</v>
      </c>
      <c r="F55" s="55">
        <v>21016.817999999999</v>
      </c>
      <c r="G55" s="910">
        <v>-0.66660899856485667</v>
      </c>
      <c r="H55" s="56">
        <v>267</v>
      </c>
      <c r="I55" s="56">
        <v>-3.6101083032490973</v>
      </c>
      <c r="J55" s="64">
        <v>-24.979591836734695</v>
      </c>
      <c r="K55" s="64">
        <v>7.6379654255319149</v>
      </c>
      <c r="L55" s="916">
        <v>-0.3948214597139863</v>
      </c>
    </row>
    <row r="56" spans="1:12" ht="15">
      <c r="A56" s="24" t="s">
        <v>24</v>
      </c>
      <c r="B56" s="25" t="s">
        <v>33</v>
      </c>
      <c r="C56" s="54">
        <v>20929.928431372547</v>
      </c>
      <c r="D56" s="54">
        <v>20866.171568627451</v>
      </c>
      <c r="E56" s="55">
        <v>21348.526999999998</v>
      </c>
      <c r="F56" s="55">
        <v>21283.494999999999</v>
      </c>
      <c r="G56" s="910">
        <v>0.30555132040108662</v>
      </c>
      <c r="H56" s="56">
        <v>314</v>
      </c>
      <c r="I56" s="56">
        <v>0.25542784163474186</v>
      </c>
      <c r="J56" s="64">
        <v>-23.11756935270806</v>
      </c>
      <c r="K56" s="64">
        <v>9.6742021276595747</v>
      </c>
      <c r="L56" s="916">
        <v>-0.25366672479944263</v>
      </c>
    </row>
    <row r="57" spans="1:12" ht="15">
      <c r="A57" s="24" t="s">
        <v>24</v>
      </c>
      <c r="B57" s="25" t="s">
        <v>36</v>
      </c>
      <c r="C57" s="54">
        <v>20802.666666666668</v>
      </c>
      <c r="D57" s="54">
        <v>20836.562745098039</v>
      </c>
      <c r="E57" s="55">
        <v>21218.720000000001</v>
      </c>
      <c r="F57" s="55">
        <v>21253.294000000002</v>
      </c>
      <c r="G57" s="910">
        <v>-0.16267595978298949</v>
      </c>
      <c r="H57" s="56">
        <v>350.4</v>
      </c>
      <c r="I57" s="56">
        <v>1.2716763005780281</v>
      </c>
      <c r="J57" s="64">
        <v>-18.306636155606405</v>
      </c>
      <c r="K57" s="64">
        <v>2.9670877659574471</v>
      </c>
      <c r="L57" s="916">
        <v>0.10151399546564344</v>
      </c>
    </row>
    <row r="58" spans="1:12" ht="14.25">
      <c r="A58" s="22" t="s">
        <v>24</v>
      </c>
      <c r="B58" s="26" t="s">
        <v>37</v>
      </c>
      <c r="C58" s="65">
        <v>18074.034251015619</v>
      </c>
      <c r="D58" s="65">
        <v>17830.957850299845</v>
      </c>
      <c r="E58" s="66">
        <v>18435.514936035932</v>
      </c>
      <c r="F58" s="66">
        <v>18187.577007305841</v>
      </c>
      <c r="G58" s="917">
        <v>1.3632268258190501</v>
      </c>
      <c r="H58" s="67">
        <v>229.74564056939502</v>
      </c>
      <c r="I58" s="67">
        <v>-4.071098589733591</v>
      </c>
      <c r="J58" s="68">
        <v>-30.745532963647566</v>
      </c>
      <c r="K58" s="68">
        <v>9.3417553191489375</v>
      </c>
      <c r="L58" s="918">
        <v>-1.3008676316707337</v>
      </c>
    </row>
    <row r="59" spans="1:12" ht="15">
      <c r="A59" s="24" t="s">
        <v>24</v>
      </c>
      <c r="B59" s="25" t="s">
        <v>82</v>
      </c>
      <c r="C59" s="76">
        <v>17936.054901960786</v>
      </c>
      <c r="D59" s="76">
        <v>17496.147058823528</v>
      </c>
      <c r="E59" s="77">
        <v>18294.776000000002</v>
      </c>
      <c r="F59" s="77">
        <v>17846.07</v>
      </c>
      <c r="G59" s="924">
        <v>2.5143126750035272</v>
      </c>
      <c r="H59" s="78">
        <v>216.8</v>
      </c>
      <c r="I59" s="78">
        <v>-1.2750455373406115</v>
      </c>
      <c r="J59" s="79">
        <v>-23.226544622425628</v>
      </c>
      <c r="K59" s="79">
        <v>5.5767952127659575</v>
      </c>
      <c r="L59" s="925">
        <v>-0.15435232821764977</v>
      </c>
    </row>
    <row r="60" spans="1:12" ht="15">
      <c r="A60" s="24" t="s">
        <v>24</v>
      </c>
      <c r="B60" s="25" t="s">
        <v>38</v>
      </c>
      <c r="C60" s="54">
        <v>18368.650000000001</v>
      </c>
      <c r="D60" s="54">
        <v>18070.25</v>
      </c>
      <c r="E60" s="55">
        <v>18736.023000000001</v>
      </c>
      <c r="F60" s="55">
        <v>18431.654999999999</v>
      </c>
      <c r="G60" s="910">
        <v>1.6513329920726176</v>
      </c>
      <c r="H60" s="56">
        <v>240.5</v>
      </c>
      <c r="I60" s="56">
        <v>-6.347352024922122</v>
      </c>
      <c r="J60" s="64">
        <v>-40</v>
      </c>
      <c r="K60" s="64">
        <v>2.9172207446808507</v>
      </c>
      <c r="L60" s="916">
        <v>-0.91884482908964138</v>
      </c>
    </row>
    <row r="61" spans="1:12" ht="15.75" thickBot="1">
      <c r="A61" s="24" t="s">
        <v>24</v>
      </c>
      <c r="B61" s="25" t="s">
        <v>39</v>
      </c>
      <c r="C61" s="54">
        <v>17904.729411764707</v>
      </c>
      <c r="D61" s="54">
        <v>18439.541176470586</v>
      </c>
      <c r="E61" s="55">
        <v>18262.824000000001</v>
      </c>
      <c r="F61" s="55">
        <v>18808.331999999999</v>
      </c>
      <c r="G61" s="910">
        <v>-2.9003528861570396</v>
      </c>
      <c r="H61" s="56">
        <v>277.89999999999998</v>
      </c>
      <c r="I61" s="56">
        <v>-2.0789288231148815</v>
      </c>
      <c r="J61" s="64">
        <v>-37.804878048780488</v>
      </c>
      <c r="K61" s="64">
        <v>0.8477393617021276</v>
      </c>
      <c r="L61" s="916">
        <v>-0.22767047436344612</v>
      </c>
    </row>
    <row r="62" spans="1:12" ht="15.75" thickBot="1">
      <c r="A62" s="29"/>
      <c r="B62" s="30"/>
      <c r="C62" s="71"/>
      <c r="D62" s="71"/>
      <c r="E62" s="71"/>
      <c r="F62" s="71"/>
      <c r="G62" s="920"/>
      <c r="H62" s="72"/>
      <c r="I62" s="72"/>
      <c r="J62" s="72"/>
      <c r="K62" s="72"/>
      <c r="L62" s="921"/>
    </row>
    <row r="63" spans="1:12" ht="14.25">
      <c r="A63" s="22" t="s">
        <v>97</v>
      </c>
      <c r="B63" s="26" t="s">
        <v>25</v>
      </c>
      <c r="C63" s="65">
        <v>22600.173619335685</v>
      </c>
      <c r="D63" s="65">
        <v>22629.405740722075</v>
      </c>
      <c r="E63" s="66">
        <v>23052.177091722398</v>
      </c>
      <c r="F63" s="66">
        <v>23081.993855536519</v>
      </c>
      <c r="G63" s="917">
        <v>-0.12917759185248379</v>
      </c>
      <c r="H63" s="67">
        <v>352.10611620795106</v>
      </c>
      <c r="I63" s="67">
        <v>5.581758942429766</v>
      </c>
      <c r="J63" s="68">
        <v>16.785714285714285</v>
      </c>
      <c r="K63" s="68">
        <v>2.7177526595744679</v>
      </c>
      <c r="L63" s="918">
        <v>0.88168708580397603</v>
      </c>
    </row>
    <row r="64" spans="1:12" ht="15">
      <c r="A64" s="24" t="s">
        <v>97</v>
      </c>
      <c r="B64" s="25" t="s">
        <v>26</v>
      </c>
      <c r="C64" s="54">
        <v>21294.799999999999</v>
      </c>
      <c r="D64" s="54">
        <v>23054.45</v>
      </c>
      <c r="E64" s="55">
        <v>21720.696</v>
      </c>
      <c r="F64" s="55">
        <v>23515.539000000001</v>
      </c>
      <c r="G64" s="910">
        <v>-7.6325828636120168</v>
      </c>
      <c r="H64" s="56">
        <v>298.5</v>
      </c>
      <c r="I64" s="56">
        <v>-0.56628914057294755</v>
      </c>
      <c r="J64" s="64">
        <v>-29.310344827586203</v>
      </c>
      <c r="K64" s="64">
        <v>0.3407579787234043</v>
      </c>
      <c r="L64" s="916">
        <v>-3.9569890129054708E-2</v>
      </c>
    </row>
    <row r="65" spans="1:12" ht="15">
      <c r="A65" s="24" t="s">
        <v>97</v>
      </c>
      <c r="B65" s="25" t="s">
        <v>27</v>
      </c>
      <c r="C65" s="54">
        <v>22679.935294117648</v>
      </c>
      <c r="D65" s="54">
        <v>22525.260784313723</v>
      </c>
      <c r="E65" s="55">
        <v>23133.534</v>
      </c>
      <c r="F65" s="55">
        <v>22975.766</v>
      </c>
      <c r="G65" s="910">
        <v>0.68667133883588483</v>
      </c>
      <c r="H65" s="56">
        <v>354.7</v>
      </c>
      <c r="I65" s="56">
        <v>7.3222390317700423</v>
      </c>
      <c r="J65" s="64">
        <v>32.653061224489797</v>
      </c>
      <c r="K65" s="64">
        <v>1.6206781914893615</v>
      </c>
      <c r="L65" s="916">
        <v>0.65674376525985334</v>
      </c>
    </row>
    <row r="66" spans="1:12" ht="15">
      <c r="A66" s="24" t="s">
        <v>97</v>
      </c>
      <c r="B66" s="25" t="s">
        <v>34</v>
      </c>
      <c r="C66" s="54">
        <v>22910.326470588236</v>
      </c>
      <c r="D66" s="54">
        <v>22543.955882352941</v>
      </c>
      <c r="E66" s="55">
        <v>23368.532999999999</v>
      </c>
      <c r="F66" s="55">
        <v>22994.834999999999</v>
      </c>
      <c r="G66" s="910">
        <v>1.6251388627054744</v>
      </c>
      <c r="H66" s="56">
        <v>370.7</v>
      </c>
      <c r="I66" s="56">
        <v>1.5338263489454849</v>
      </c>
      <c r="J66" s="64">
        <v>21.333333333333336</v>
      </c>
      <c r="K66" s="64">
        <v>0.75631648936170215</v>
      </c>
      <c r="L66" s="916">
        <v>0.26451321067317751</v>
      </c>
    </row>
    <row r="67" spans="1:12" ht="14.25">
      <c r="A67" s="22" t="s">
        <v>97</v>
      </c>
      <c r="B67" s="26" t="s">
        <v>28</v>
      </c>
      <c r="C67" s="65">
        <v>22297.59095703065</v>
      </c>
      <c r="D67" s="65">
        <v>22768.919320766981</v>
      </c>
      <c r="E67" s="66">
        <v>22743.542776171264</v>
      </c>
      <c r="F67" s="66">
        <v>23224.297707182322</v>
      </c>
      <c r="G67" s="917">
        <v>-2.0700515342704255</v>
      </c>
      <c r="H67" s="67">
        <v>313.30807726075506</v>
      </c>
      <c r="I67" s="67">
        <v>0.8140396292270643</v>
      </c>
      <c r="J67" s="68">
        <v>-9.4594594594594597</v>
      </c>
      <c r="K67" s="68">
        <v>9.4664228723404253</v>
      </c>
      <c r="L67" s="918">
        <v>1.2172425444715742</v>
      </c>
    </row>
    <row r="68" spans="1:12" ht="15">
      <c r="A68" s="24" t="s">
        <v>97</v>
      </c>
      <c r="B68" s="25" t="s">
        <v>29</v>
      </c>
      <c r="C68" s="54">
        <v>21120.811764705883</v>
      </c>
      <c r="D68" s="54">
        <v>21956.433333333334</v>
      </c>
      <c r="E68" s="55">
        <v>21543.227999999999</v>
      </c>
      <c r="F68" s="55">
        <v>22395.562000000002</v>
      </c>
      <c r="G68" s="910">
        <v>-3.8058165273995019</v>
      </c>
      <c r="H68" s="56">
        <v>281.7</v>
      </c>
      <c r="I68" s="56">
        <v>1.8806509945750411</v>
      </c>
      <c r="J68" s="64">
        <v>-10.126582278481013</v>
      </c>
      <c r="K68" s="64">
        <v>1.1801861702127661</v>
      </c>
      <c r="L68" s="916">
        <v>0.14412059644227426</v>
      </c>
    </row>
    <row r="69" spans="1:12" ht="15">
      <c r="A69" s="24" t="s">
        <v>97</v>
      </c>
      <c r="B69" s="25" t="s">
        <v>30</v>
      </c>
      <c r="C69" s="54">
        <v>22393.393137254901</v>
      </c>
      <c r="D69" s="54">
        <v>22978.390196078431</v>
      </c>
      <c r="E69" s="55">
        <v>22841.260999999999</v>
      </c>
      <c r="F69" s="55">
        <v>23437.957999999999</v>
      </c>
      <c r="G69" s="910">
        <v>-2.5458574505509404</v>
      </c>
      <c r="H69" s="56">
        <v>308.2</v>
      </c>
      <c r="I69" s="56">
        <v>-9.7244732576989096E-2</v>
      </c>
      <c r="J69" s="64">
        <v>-11.842105263157894</v>
      </c>
      <c r="K69" s="64">
        <v>5.5684840425531918</v>
      </c>
      <c r="L69" s="916">
        <v>0.58487748517614246</v>
      </c>
    </row>
    <row r="70" spans="1:12" ht="15">
      <c r="A70" s="24" t="s">
        <v>97</v>
      </c>
      <c r="B70" s="25" t="s">
        <v>35</v>
      </c>
      <c r="C70" s="54">
        <v>22544.837254901962</v>
      </c>
      <c r="D70" s="54">
        <v>22648.229411764703</v>
      </c>
      <c r="E70" s="55">
        <v>22995.734</v>
      </c>
      <c r="F70" s="55">
        <v>23101.194</v>
      </c>
      <c r="G70" s="910">
        <v>-0.45651320014021407</v>
      </c>
      <c r="H70" s="56">
        <v>337.5</v>
      </c>
      <c r="I70" s="56">
        <v>1.7179023508137399</v>
      </c>
      <c r="J70" s="64">
        <v>-3.8235294117647061</v>
      </c>
      <c r="K70" s="64">
        <v>2.7177526595744679</v>
      </c>
      <c r="L70" s="916">
        <v>0.48824446285315615</v>
      </c>
    </row>
    <row r="71" spans="1:12" ht="14.25">
      <c r="A71" s="22" t="s">
        <v>97</v>
      </c>
      <c r="B71" s="26" t="s">
        <v>31</v>
      </c>
      <c r="C71" s="65">
        <v>21456.965353685504</v>
      </c>
      <c r="D71" s="65">
        <v>21403.639838486648</v>
      </c>
      <c r="E71" s="66">
        <v>21886.104660759214</v>
      </c>
      <c r="F71" s="66">
        <v>21831.712635256383</v>
      </c>
      <c r="G71" s="917">
        <v>0.2491422748712484</v>
      </c>
      <c r="H71" s="67">
        <v>275.45795887281037</v>
      </c>
      <c r="I71" s="67">
        <v>1.4927971236055266</v>
      </c>
      <c r="J71" s="68">
        <v>-22.764705882352942</v>
      </c>
      <c r="K71" s="68">
        <v>10.912566489361703</v>
      </c>
      <c r="L71" s="918">
        <v>-0.23497449424485417</v>
      </c>
    </row>
    <row r="72" spans="1:12" ht="15">
      <c r="A72" s="24" t="s">
        <v>97</v>
      </c>
      <c r="B72" s="25" t="s">
        <v>32</v>
      </c>
      <c r="C72" s="54">
        <v>20565.463725490197</v>
      </c>
      <c r="D72" s="54">
        <v>21276.297058823529</v>
      </c>
      <c r="E72" s="55">
        <v>20976.773000000001</v>
      </c>
      <c r="F72" s="55">
        <v>21701.823</v>
      </c>
      <c r="G72" s="910">
        <v>-3.3409635678993381</v>
      </c>
      <c r="H72" s="56">
        <v>240.1</v>
      </c>
      <c r="I72" s="56">
        <v>-0.12479201331115281</v>
      </c>
      <c r="J72" s="64">
        <v>-28.88402625820569</v>
      </c>
      <c r="K72" s="64">
        <v>2.7011303191489362</v>
      </c>
      <c r="L72" s="916">
        <v>-0.29559099232647368</v>
      </c>
    </row>
    <row r="73" spans="1:12" ht="15">
      <c r="A73" s="24" t="s">
        <v>97</v>
      </c>
      <c r="B73" s="25" t="s">
        <v>33</v>
      </c>
      <c r="C73" s="54">
        <v>21739.72156862745</v>
      </c>
      <c r="D73" s="54">
        <v>21522.363725490199</v>
      </c>
      <c r="E73" s="55">
        <v>22174.516</v>
      </c>
      <c r="F73" s="55">
        <v>21952.811000000002</v>
      </c>
      <c r="G73" s="910">
        <v>1.009916224396038</v>
      </c>
      <c r="H73" s="56">
        <v>281.10000000000002</v>
      </c>
      <c r="I73" s="56">
        <v>1.1514933429291276</v>
      </c>
      <c r="J73" s="56">
        <v>-18.896833503575078</v>
      </c>
      <c r="K73" s="56">
        <v>6.599069148936171</v>
      </c>
      <c r="L73" s="911">
        <v>0.17939701778862993</v>
      </c>
    </row>
    <row r="74" spans="1:12" ht="15.75" thickBot="1">
      <c r="A74" s="34" t="s">
        <v>97</v>
      </c>
      <c r="B74" s="35" t="s">
        <v>36</v>
      </c>
      <c r="C74" s="57">
        <v>21563.662745098041</v>
      </c>
      <c r="D74" s="57">
        <v>21173.209803921567</v>
      </c>
      <c r="E74" s="58">
        <v>21994.936000000002</v>
      </c>
      <c r="F74" s="58">
        <v>21596.673999999999</v>
      </c>
      <c r="G74" s="912">
        <v>1.8440895111904845</v>
      </c>
      <c r="H74" s="59">
        <v>311.60000000000002</v>
      </c>
      <c r="I74" s="59">
        <v>3.5215946843853896</v>
      </c>
      <c r="J74" s="59">
        <v>-26.515151515151516</v>
      </c>
      <c r="K74" s="59">
        <v>1.6123670212765957</v>
      </c>
      <c r="L74" s="913">
        <v>-0.11878051970701065</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195"/>
      <c r="H77" s="1195"/>
      <c r="I77" s="1195"/>
      <c r="J77" s="1195"/>
      <c r="K77" s="1195"/>
      <c r="L77" s="1196"/>
    </row>
    <row r="78" spans="1:12" ht="12.75" customHeight="1">
      <c r="A78" s="5"/>
      <c r="B78" s="6"/>
      <c r="C78" s="2" t="s">
        <v>9</v>
      </c>
      <c r="D78" s="2" t="s">
        <v>9</v>
      </c>
      <c r="E78" s="2"/>
      <c r="F78" s="2"/>
      <c r="G78" s="868"/>
      <c r="H78" s="1482" t="s">
        <v>10</v>
      </c>
      <c r="I78" s="1483"/>
      <c r="J78" s="897" t="s">
        <v>11</v>
      </c>
      <c r="K78" s="869" t="s">
        <v>12</v>
      </c>
      <c r="L78" s="870"/>
    </row>
    <row r="79" spans="1:12" ht="15.75" customHeight="1">
      <c r="A79" s="7" t="s">
        <v>13</v>
      </c>
      <c r="B79" s="8" t="s">
        <v>14</v>
      </c>
      <c r="C79" s="871" t="s">
        <v>40</v>
      </c>
      <c r="D79" s="871" t="s">
        <v>40</v>
      </c>
      <c r="E79" s="872" t="s">
        <v>41</v>
      </c>
      <c r="F79" s="873"/>
      <c r="G79" s="898"/>
      <c r="H79" s="1480" t="s">
        <v>15</v>
      </c>
      <c r="I79" s="1481"/>
      <c r="J79" s="899" t="s">
        <v>16</v>
      </c>
      <c r="K79" s="874" t="s">
        <v>17</v>
      </c>
      <c r="L79" s="875"/>
    </row>
    <row r="80" spans="1:12" ht="26.25" thickBot="1">
      <c r="A80" s="9" t="s">
        <v>18</v>
      </c>
      <c r="B80" s="10" t="s">
        <v>19</v>
      </c>
      <c r="C80" s="802" t="s">
        <v>519</v>
      </c>
      <c r="D80" s="802" t="s">
        <v>503</v>
      </c>
      <c r="E80" s="866" t="s">
        <v>519</v>
      </c>
      <c r="F80" s="1046" t="s">
        <v>503</v>
      </c>
      <c r="G80" s="896" t="s">
        <v>20</v>
      </c>
      <c r="H80" s="1379" t="s">
        <v>519</v>
      </c>
      <c r="I80" s="813" t="s">
        <v>20</v>
      </c>
      <c r="J80" s="900" t="s">
        <v>20</v>
      </c>
      <c r="K80" s="1380" t="s">
        <v>519</v>
      </c>
      <c r="L80" s="901" t="s">
        <v>21</v>
      </c>
    </row>
    <row r="81" spans="1:12" ht="15" thickBot="1">
      <c r="A81" s="11" t="s">
        <v>22</v>
      </c>
      <c r="B81" s="12" t="s">
        <v>23</v>
      </c>
      <c r="C81" s="42">
        <v>22292.444918059835</v>
      </c>
      <c r="D81" s="42">
        <v>22052.962868695598</v>
      </c>
      <c r="E81" s="43">
        <v>22738.293816421032</v>
      </c>
      <c r="F81" s="1047">
        <v>22494.022126069511</v>
      </c>
      <c r="G81" s="902">
        <v>1.0859404733510141</v>
      </c>
      <c r="H81" s="44">
        <v>325.60831445006102</v>
      </c>
      <c r="I81" s="44">
        <v>0.37864724847545123</v>
      </c>
      <c r="J81" s="45">
        <v>-20.385789619761312</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25202.243334471121</v>
      </c>
      <c r="D83" s="47">
        <v>22423.750538172717</v>
      </c>
      <c r="E83" s="48">
        <v>25706.288201160543</v>
      </c>
      <c r="F83" s="48">
        <v>22872.225548936171</v>
      </c>
      <c r="G83" s="906">
        <v>12.390847782437115</v>
      </c>
      <c r="H83" s="49">
        <v>304.15294117647062</v>
      </c>
      <c r="I83" s="49">
        <v>16.479148571900591</v>
      </c>
      <c r="J83" s="49">
        <v>88.888888888888886</v>
      </c>
      <c r="K83" s="49">
        <v>0.29632211957469057</v>
      </c>
      <c r="L83" s="907">
        <v>0.17142619950807941</v>
      </c>
    </row>
    <row r="84" spans="1:12" ht="15">
      <c r="A84" s="24" t="s">
        <v>89</v>
      </c>
      <c r="B84" s="50" t="s">
        <v>23</v>
      </c>
      <c r="C84" s="51">
        <v>23328.530839712177</v>
      </c>
      <c r="D84" s="51">
        <v>23027.829387440306</v>
      </c>
      <c r="E84" s="52">
        <v>23795.101456506422</v>
      </c>
      <c r="F84" s="52">
        <v>23488.385975189114</v>
      </c>
      <c r="G84" s="908">
        <v>1.3058176140382416</v>
      </c>
      <c r="H84" s="53">
        <v>352.49302832244007</v>
      </c>
      <c r="I84" s="53">
        <v>-0.87752990472629555</v>
      </c>
      <c r="J84" s="53">
        <v>-18.87592788971368</v>
      </c>
      <c r="K84" s="53">
        <v>40.003486142583235</v>
      </c>
      <c r="L84" s="909">
        <v>0.74453526831179317</v>
      </c>
    </row>
    <row r="85" spans="1:12" ht="15">
      <c r="A85" s="17" t="s">
        <v>90</v>
      </c>
      <c r="B85" s="18" t="s">
        <v>23</v>
      </c>
      <c r="C85" s="54">
        <v>23001.216694260027</v>
      </c>
      <c r="D85" s="54">
        <v>22898.545794859605</v>
      </c>
      <c r="E85" s="55">
        <v>23461.241028145228</v>
      </c>
      <c r="F85" s="55">
        <v>23356.516710756798</v>
      </c>
      <c r="G85" s="910">
        <v>0.448373011632339</v>
      </c>
      <c r="H85" s="56">
        <v>400.10900900900907</v>
      </c>
      <c r="I85" s="56">
        <v>-0.80227078768261328</v>
      </c>
      <c r="J85" s="56">
        <v>-19.565217391304348</v>
      </c>
      <c r="K85" s="56">
        <v>7.7392365347742729</v>
      </c>
      <c r="L85" s="911">
        <v>7.8953437355456124E-2</v>
      </c>
    </row>
    <row r="86" spans="1:12" ht="15">
      <c r="A86" s="17" t="s">
        <v>91</v>
      </c>
      <c r="B86" s="18" t="s">
        <v>23</v>
      </c>
      <c r="C86" s="54" t="s">
        <v>80</v>
      </c>
      <c r="D86" s="54" t="s">
        <v>80</v>
      </c>
      <c r="E86" s="55" t="s">
        <v>80</v>
      </c>
      <c r="F86" s="55" t="s">
        <v>80</v>
      </c>
      <c r="G86" s="910" t="s">
        <v>80</v>
      </c>
      <c r="H86" s="56" t="s">
        <v>80</v>
      </c>
      <c r="I86" s="56" t="s">
        <v>80</v>
      </c>
      <c r="J86" s="56" t="s">
        <v>80</v>
      </c>
      <c r="K86" s="56" t="s">
        <v>80</v>
      </c>
      <c r="L86" s="911" t="s">
        <v>80</v>
      </c>
    </row>
    <row r="87" spans="1:12" ht="15">
      <c r="A87" s="17" t="s">
        <v>78</v>
      </c>
      <c r="B87" s="18" t="s">
        <v>23</v>
      </c>
      <c r="C87" s="54">
        <v>20472.117749581539</v>
      </c>
      <c r="D87" s="54">
        <v>20180.962935700634</v>
      </c>
      <c r="E87" s="55">
        <v>20881.560104573171</v>
      </c>
      <c r="F87" s="55">
        <v>20584.582194414648</v>
      </c>
      <c r="G87" s="910">
        <v>1.4427201259353406</v>
      </c>
      <c r="H87" s="56">
        <v>288.58035190615834</v>
      </c>
      <c r="I87" s="56">
        <v>0.56495211241927934</v>
      </c>
      <c r="J87" s="56">
        <v>-23.917893797411871</v>
      </c>
      <c r="K87" s="56">
        <v>29.719365522049852</v>
      </c>
      <c r="L87" s="911">
        <v>-1.3797185745363265</v>
      </c>
    </row>
    <row r="88" spans="1:12" ht="15.75" thickBot="1">
      <c r="A88" s="19" t="s">
        <v>92</v>
      </c>
      <c r="B88" s="20" t="s">
        <v>23</v>
      </c>
      <c r="C88" s="57">
        <v>22075.050923050778</v>
      </c>
      <c r="D88" s="57">
        <v>22126.411338381273</v>
      </c>
      <c r="E88" s="58">
        <v>22516.551941511792</v>
      </c>
      <c r="F88" s="58">
        <v>22568.939565148899</v>
      </c>
      <c r="G88" s="912">
        <v>-0.23212266347686236</v>
      </c>
      <c r="H88" s="59">
        <v>301.09318181818185</v>
      </c>
      <c r="I88" s="59">
        <v>2.3397790977110966</v>
      </c>
      <c r="J88" s="59">
        <v>-18.984126984126984</v>
      </c>
      <c r="K88" s="59">
        <v>22.241589681017953</v>
      </c>
      <c r="L88" s="913">
        <v>0.38480366936099841</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80</v>
      </c>
      <c r="E90" s="61" t="s">
        <v>80</v>
      </c>
      <c r="F90" s="61" t="s">
        <v>80</v>
      </c>
      <c r="G90" s="914" t="s">
        <v>80</v>
      </c>
      <c r="H90" s="62" t="s">
        <v>80</v>
      </c>
      <c r="I90" s="62" t="s">
        <v>80</v>
      </c>
      <c r="J90" s="63" t="s">
        <v>80</v>
      </c>
      <c r="K90" s="63" t="s">
        <v>80</v>
      </c>
      <c r="L90" s="915" t="s">
        <v>80</v>
      </c>
    </row>
    <row r="91" spans="1:12" ht="15">
      <c r="A91" s="24" t="s">
        <v>93</v>
      </c>
      <c r="B91" s="25" t="s">
        <v>26</v>
      </c>
      <c r="C91" s="54" t="s">
        <v>80</v>
      </c>
      <c r="D91" s="54" t="s">
        <v>80</v>
      </c>
      <c r="E91" s="55" t="s">
        <v>80</v>
      </c>
      <c r="F91" s="55" t="s">
        <v>80</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t="s">
        <v>208</v>
      </c>
      <c r="D93" s="65" t="s">
        <v>208</v>
      </c>
      <c r="E93" s="66" t="s">
        <v>208</v>
      </c>
      <c r="F93" s="66" t="s">
        <v>208</v>
      </c>
      <c r="G93" s="917" t="s">
        <v>80</v>
      </c>
      <c r="H93" s="67" t="s">
        <v>208</v>
      </c>
      <c r="I93" s="67" t="s">
        <v>80</v>
      </c>
      <c r="J93" s="68" t="s">
        <v>80</v>
      </c>
      <c r="K93" s="68">
        <v>0.22659926791005752</v>
      </c>
      <c r="L93" s="918" t="s">
        <v>80</v>
      </c>
    </row>
    <row r="94" spans="1:12" ht="15">
      <c r="A94" s="24" t="s">
        <v>93</v>
      </c>
      <c r="B94" s="25" t="s">
        <v>29</v>
      </c>
      <c r="C94" s="54" t="s">
        <v>208</v>
      </c>
      <c r="D94" s="54" t="s">
        <v>208</v>
      </c>
      <c r="E94" s="55" t="s">
        <v>208</v>
      </c>
      <c r="F94" s="55" t="s">
        <v>208</v>
      </c>
      <c r="G94" s="910" t="s">
        <v>80</v>
      </c>
      <c r="H94" s="56" t="s">
        <v>208</v>
      </c>
      <c r="I94" s="56" t="s">
        <v>80</v>
      </c>
      <c r="J94" s="64" t="s">
        <v>80</v>
      </c>
      <c r="K94" s="64">
        <v>0.22659926791005752</v>
      </c>
      <c r="L94" s="916" t="s">
        <v>80</v>
      </c>
    </row>
    <row r="95" spans="1:12" ht="15">
      <c r="A95" s="24" t="s">
        <v>93</v>
      </c>
      <c r="B95" s="25" t="s">
        <v>30</v>
      </c>
      <c r="C95" s="54" t="s">
        <v>80</v>
      </c>
      <c r="D95" s="54" t="s">
        <v>208</v>
      </c>
      <c r="E95" s="55" t="s">
        <v>80</v>
      </c>
      <c r="F95" s="55" t="s">
        <v>208</v>
      </c>
      <c r="G95" s="910" t="s">
        <v>80</v>
      </c>
      <c r="H95" s="56" t="s">
        <v>80</v>
      </c>
      <c r="I95" s="56" t="s">
        <v>80</v>
      </c>
      <c r="J95" s="64" t="s">
        <v>80</v>
      </c>
      <c r="K95" s="64" t="s">
        <v>80</v>
      </c>
      <c r="L95" s="916" t="s">
        <v>80</v>
      </c>
    </row>
    <row r="96" spans="1:12" ht="14.25">
      <c r="A96" s="22" t="s">
        <v>93</v>
      </c>
      <c r="B96" s="26" t="s">
        <v>31</v>
      </c>
      <c r="C96" s="65" t="s">
        <v>208</v>
      </c>
      <c r="D96" s="65">
        <v>20048.73333333333</v>
      </c>
      <c r="E96" s="66" t="s">
        <v>208</v>
      </c>
      <c r="F96" s="66">
        <v>20449.707999999999</v>
      </c>
      <c r="G96" s="917" t="s">
        <v>80</v>
      </c>
      <c r="H96" s="67" t="s">
        <v>208</v>
      </c>
      <c r="I96" s="67" t="s">
        <v>80</v>
      </c>
      <c r="J96" s="68" t="s">
        <v>80</v>
      </c>
      <c r="K96" s="68">
        <v>6.9722851664633073E-2</v>
      </c>
      <c r="L96" s="918" t="s">
        <v>80</v>
      </c>
    </row>
    <row r="97" spans="1:12" ht="15">
      <c r="A97" s="24" t="s">
        <v>93</v>
      </c>
      <c r="B97" s="25" t="s">
        <v>32</v>
      </c>
      <c r="C97" s="54" t="s">
        <v>208</v>
      </c>
      <c r="D97" s="54">
        <v>20048.73333333333</v>
      </c>
      <c r="E97" s="55" t="s">
        <v>208</v>
      </c>
      <c r="F97" s="55">
        <v>20449.707999999999</v>
      </c>
      <c r="G97" s="910" t="s">
        <v>80</v>
      </c>
      <c r="H97" s="56" t="s">
        <v>208</v>
      </c>
      <c r="I97" s="56" t="s">
        <v>80</v>
      </c>
      <c r="J97" s="64" t="s">
        <v>80</v>
      </c>
      <c r="K97" s="64">
        <v>5.2292138748474812E-2</v>
      </c>
      <c r="L97" s="916" t="s">
        <v>80</v>
      </c>
    </row>
    <row r="98" spans="1:12" ht="15.75" thickBot="1">
      <c r="A98" s="27" t="s">
        <v>93</v>
      </c>
      <c r="B98" s="28" t="s">
        <v>33</v>
      </c>
      <c r="C98" s="69" t="s">
        <v>208</v>
      </c>
      <c r="D98" s="69" t="s">
        <v>80</v>
      </c>
      <c r="E98" s="70" t="s">
        <v>208</v>
      </c>
      <c r="F98" s="70" t="s">
        <v>80</v>
      </c>
      <c r="G98" s="919" t="s">
        <v>80</v>
      </c>
      <c r="H98" s="64" t="s">
        <v>208</v>
      </c>
      <c r="I98" s="64" t="s">
        <v>80</v>
      </c>
      <c r="J98" s="64" t="s">
        <v>80</v>
      </c>
      <c r="K98" s="64">
        <v>1.7430712916158268E-2</v>
      </c>
      <c r="L98" s="916" t="s">
        <v>80</v>
      </c>
    </row>
    <row r="99" spans="1:12" ht="15" thickBot="1">
      <c r="A99" s="13"/>
      <c r="B99" s="21"/>
      <c r="C99" s="46"/>
      <c r="D99" s="46"/>
      <c r="E99" s="46"/>
      <c r="F99" s="46"/>
      <c r="G99" s="904"/>
      <c r="H99" s="45"/>
      <c r="I99" s="45"/>
      <c r="J99" s="45"/>
      <c r="K99" s="45"/>
      <c r="L99" s="905"/>
    </row>
    <row r="100" spans="1:12" ht="14.25">
      <c r="A100" s="22" t="s">
        <v>94</v>
      </c>
      <c r="B100" s="23" t="s">
        <v>25</v>
      </c>
      <c r="C100" s="60">
        <v>23827.745907314613</v>
      </c>
      <c r="D100" s="60">
        <v>23097.146960318336</v>
      </c>
      <c r="E100" s="61">
        <v>24304.300825460905</v>
      </c>
      <c r="F100" s="61">
        <v>23559.089899524704</v>
      </c>
      <c r="G100" s="914">
        <v>3.1631566801365905</v>
      </c>
      <c r="H100" s="62">
        <v>417.44719101123599</v>
      </c>
      <c r="I100" s="62">
        <v>-0.79720879802487443</v>
      </c>
      <c r="J100" s="63">
        <v>-17.209302325581397</v>
      </c>
      <c r="K100" s="63">
        <v>3.1026668990761723</v>
      </c>
      <c r="L100" s="915">
        <v>0.11904214192935036</v>
      </c>
    </row>
    <row r="101" spans="1:12" ht="15">
      <c r="A101" s="24" t="s">
        <v>94</v>
      </c>
      <c r="B101" s="25" t="s">
        <v>26</v>
      </c>
      <c r="C101" s="54">
        <v>24024.76470588235</v>
      </c>
      <c r="D101" s="54">
        <v>23029.533333333333</v>
      </c>
      <c r="E101" s="55">
        <v>24505.26</v>
      </c>
      <c r="F101" s="55">
        <v>23490.124</v>
      </c>
      <c r="G101" s="910">
        <v>4.3215438113481159</v>
      </c>
      <c r="H101" s="56">
        <v>409.6</v>
      </c>
      <c r="I101" s="56">
        <v>0.88669950738916814</v>
      </c>
      <c r="J101" s="64">
        <v>-6.1946902654867255</v>
      </c>
      <c r="K101" s="64">
        <v>1.8476555691127767</v>
      </c>
      <c r="L101" s="916">
        <v>0.27951790605421456</v>
      </c>
    </row>
    <row r="102" spans="1:12" ht="15">
      <c r="A102" s="24" t="s">
        <v>94</v>
      </c>
      <c r="B102" s="25" t="s">
        <v>27</v>
      </c>
      <c r="C102" s="54">
        <v>23550.809803921569</v>
      </c>
      <c r="D102" s="54">
        <v>23166.716666666667</v>
      </c>
      <c r="E102" s="55">
        <v>24021.826000000001</v>
      </c>
      <c r="F102" s="55">
        <v>23630.050999999999</v>
      </c>
      <c r="G102" s="910">
        <v>1.6579524098361085</v>
      </c>
      <c r="H102" s="56">
        <v>429</v>
      </c>
      <c r="I102" s="56">
        <v>-1.8755718206770331</v>
      </c>
      <c r="J102" s="64">
        <v>-29.411764705882355</v>
      </c>
      <c r="K102" s="64">
        <v>1.2550113299633954</v>
      </c>
      <c r="L102" s="916">
        <v>-0.16047576412486442</v>
      </c>
    </row>
    <row r="103" spans="1:12" ht="14.25">
      <c r="A103" s="22" t="s">
        <v>94</v>
      </c>
      <c r="B103" s="26" t="s">
        <v>28</v>
      </c>
      <c r="C103" s="65">
        <v>23783.877611327694</v>
      </c>
      <c r="D103" s="65">
        <v>23255.495533309502</v>
      </c>
      <c r="E103" s="66">
        <v>24259.555163554247</v>
      </c>
      <c r="F103" s="66">
        <v>23720.605443975692</v>
      </c>
      <c r="G103" s="917">
        <v>2.2720740448698451</v>
      </c>
      <c r="H103" s="67">
        <v>375.46890982503368</v>
      </c>
      <c r="I103" s="67">
        <v>-9.0401758283726541E-2</v>
      </c>
      <c r="J103" s="68">
        <v>-17.627494456762747</v>
      </c>
      <c r="K103" s="68">
        <v>12.951019696705595</v>
      </c>
      <c r="L103" s="918">
        <v>0.43367304114078919</v>
      </c>
    </row>
    <row r="104" spans="1:12" ht="15">
      <c r="A104" s="24" t="s">
        <v>94</v>
      </c>
      <c r="B104" s="25" t="s">
        <v>29</v>
      </c>
      <c r="C104" s="54">
        <v>23855.080392156862</v>
      </c>
      <c r="D104" s="54">
        <v>23321.376470588235</v>
      </c>
      <c r="E104" s="55">
        <v>24332.182000000001</v>
      </c>
      <c r="F104" s="55">
        <v>23787.804</v>
      </c>
      <c r="G104" s="910">
        <v>2.2884752203271921</v>
      </c>
      <c r="H104" s="56">
        <v>362.6</v>
      </c>
      <c r="I104" s="56">
        <v>0.24882499308820408</v>
      </c>
      <c r="J104" s="64">
        <v>-15.843270868824533</v>
      </c>
      <c r="K104" s="64">
        <v>8.6107721805821846</v>
      </c>
      <c r="L104" s="916">
        <v>0.46478272734876747</v>
      </c>
    </row>
    <row r="105" spans="1:12" ht="15">
      <c r="A105" s="24" t="s">
        <v>94</v>
      </c>
      <c r="B105" s="25" t="s">
        <v>30</v>
      </c>
      <c r="C105" s="54">
        <v>23656.133333333335</v>
      </c>
      <c r="D105" s="54">
        <v>23145.055882352939</v>
      </c>
      <c r="E105" s="55">
        <v>24129.256000000001</v>
      </c>
      <c r="F105" s="55">
        <v>23607.956999999999</v>
      </c>
      <c r="G105" s="910">
        <v>2.208149565843426</v>
      </c>
      <c r="H105" s="56">
        <v>401</v>
      </c>
      <c r="I105" s="56">
        <v>-0.27356379010197035</v>
      </c>
      <c r="J105" s="64">
        <v>-20.952380952380953</v>
      </c>
      <c r="K105" s="64">
        <v>4.3402475161234095</v>
      </c>
      <c r="L105" s="916">
        <v>-3.1109686207980936E-2</v>
      </c>
    </row>
    <row r="106" spans="1:12" ht="14.25">
      <c r="A106" s="22" t="s">
        <v>94</v>
      </c>
      <c r="B106" s="26" t="s">
        <v>31</v>
      </c>
      <c r="C106" s="65">
        <v>22968.327474367634</v>
      </c>
      <c r="D106" s="65">
        <v>22883.112474571153</v>
      </c>
      <c r="E106" s="66">
        <v>23427.694023854987</v>
      </c>
      <c r="F106" s="66">
        <v>23340.774724062576</v>
      </c>
      <c r="G106" s="917">
        <v>0.37239252261324385</v>
      </c>
      <c r="H106" s="67">
        <v>331.65393013100436</v>
      </c>
      <c r="I106" s="67">
        <v>-1.524104861174409</v>
      </c>
      <c r="J106" s="68">
        <v>-19.74299065420561</v>
      </c>
      <c r="K106" s="68">
        <v>23.949799546801465</v>
      </c>
      <c r="L106" s="918">
        <v>0.19182008524165539</v>
      </c>
    </row>
    <row r="107" spans="1:12" ht="15">
      <c r="A107" s="24" t="s">
        <v>94</v>
      </c>
      <c r="B107" s="25" t="s">
        <v>32</v>
      </c>
      <c r="C107" s="54">
        <v>23191.995098039213</v>
      </c>
      <c r="D107" s="54">
        <v>23027.27843137255</v>
      </c>
      <c r="E107" s="55">
        <v>23655.834999999999</v>
      </c>
      <c r="F107" s="55">
        <v>23487.824000000001</v>
      </c>
      <c r="G107" s="910">
        <v>0.71531104797106193</v>
      </c>
      <c r="H107" s="56">
        <v>320.3</v>
      </c>
      <c r="I107" s="56">
        <v>-1.9289650949173336</v>
      </c>
      <c r="J107" s="64">
        <v>-21.875</v>
      </c>
      <c r="K107" s="64">
        <v>17.866480739062226</v>
      </c>
      <c r="L107" s="916">
        <v>-0.34056894175931163</v>
      </c>
    </row>
    <row r="108" spans="1:12" ht="15.75" thickBot="1">
      <c r="A108" s="27" t="s">
        <v>94</v>
      </c>
      <c r="B108" s="28" t="s">
        <v>33</v>
      </c>
      <c r="C108" s="69">
        <v>22392.005882352943</v>
      </c>
      <c r="D108" s="69">
        <v>22465.976470588233</v>
      </c>
      <c r="E108" s="70">
        <v>22839.846000000001</v>
      </c>
      <c r="F108" s="70">
        <v>22915.295999999998</v>
      </c>
      <c r="G108" s="919">
        <v>-0.32925605674042829</v>
      </c>
      <c r="H108" s="64">
        <v>365</v>
      </c>
      <c r="I108" s="64">
        <v>-1.4046461372231196</v>
      </c>
      <c r="J108" s="64">
        <v>-12.75</v>
      </c>
      <c r="K108" s="64">
        <v>6.0833188077392366</v>
      </c>
      <c r="L108" s="916">
        <v>0.53238902700096258</v>
      </c>
    </row>
    <row r="109" spans="1:12" ht="15.75" thickBot="1">
      <c r="A109" s="29"/>
      <c r="B109" s="30"/>
      <c r="C109" s="71"/>
      <c r="D109" s="71"/>
      <c r="E109" s="71"/>
      <c r="F109" s="71"/>
      <c r="G109" s="920"/>
      <c r="H109" s="72"/>
      <c r="I109" s="72"/>
      <c r="J109" s="72"/>
      <c r="K109" s="72"/>
      <c r="L109" s="921"/>
    </row>
    <row r="110" spans="1:12" ht="15">
      <c r="A110" s="24" t="s">
        <v>95</v>
      </c>
      <c r="B110" s="31" t="s">
        <v>30</v>
      </c>
      <c r="C110" s="73">
        <v>23235.260784313727</v>
      </c>
      <c r="D110" s="73">
        <v>23642.939215686274</v>
      </c>
      <c r="E110" s="74">
        <v>23699.966</v>
      </c>
      <c r="F110" s="74">
        <v>24115.797999999999</v>
      </c>
      <c r="G110" s="922">
        <v>-1.724313663599266</v>
      </c>
      <c r="H110" s="75">
        <v>415.9</v>
      </c>
      <c r="I110" s="75">
        <v>-1.5388257575757576</v>
      </c>
      <c r="J110" s="75">
        <v>6.7961165048543686</v>
      </c>
      <c r="K110" s="75">
        <v>3.8347568415548197</v>
      </c>
      <c r="L110" s="923">
        <v>0.97602800447460858</v>
      </c>
    </row>
    <row r="111" spans="1:12" ht="15.75" thickBot="1">
      <c r="A111" s="27" t="s">
        <v>95</v>
      </c>
      <c r="B111" s="28" t="s">
        <v>33</v>
      </c>
      <c r="C111" s="69">
        <v>22752.638235294115</v>
      </c>
      <c r="D111" s="69">
        <v>22420.944117647061</v>
      </c>
      <c r="E111" s="70">
        <v>23207.690999999999</v>
      </c>
      <c r="F111" s="70">
        <v>22869.363000000001</v>
      </c>
      <c r="G111" s="919">
        <v>1.479394069699264</v>
      </c>
      <c r="H111" s="64">
        <v>384.6</v>
      </c>
      <c r="I111" s="64">
        <v>-1.8877551020408105</v>
      </c>
      <c r="J111" s="64">
        <v>-35.260115606936417</v>
      </c>
      <c r="K111" s="64">
        <v>3.9044796932194528</v>
      </c>
      <c r="L111" s="916">
        <v>-0.89707456711915334</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21117.429030955278</v>
      </c>
      <c r="D124" s="60">
        <v>21514.198774189746</v>
      </c>
      <c r="E124" s="61">
        <v>21539.777611574384</v>
      </c>
      <c r="F124" s="61">
        <v>21944.482749673542</v>
      </c>
      <c r="G124" s="914">
        <v>-1.8442227265765858</v>
      </c>
      <c r="H124" s="62">
        <v>356.87023809523805</v>
      </c>
      <c r="I124" s="62">
        <v>0.18410806984057529</v>
      </c>
      <c r="J124" s="63">
        <v>-21.86046511627907</v>
      </c>
      <c r="K124" s="63">
        <v>2.9283597699145894</v>
      </c>
      <c r="L124" s="915">
        <v>-5.526498723223261E-2</v>
      </c>
    </row>
    <row r="125" spans="1:12" ht="15">
      <c r="A125" s="24" t="s">
        <v>24</v>
      </c>
      <c r="B125" s="25" t="s">
        <v>29</v>
      </c>
      <c r="C125" s="54">
        <v>21712.816666666666</v>
      </c>
      <c r="D125" s="54">
        <v>22218.190196078431</v>
      </c>
      <c r="E125" s="55">
        <v>22147.073</v>
      </c>
      <c r="F125" s="55">
        <v>22662.554</v>
      </c>
      <c r="G125" s="910">
        <v>-2.2745935872894103</v>
      </c>
      <c r="H125" s="56">
        <v>309.5</v>
      </c>
      <c r="I125" s="56">
        <v>-2.8867273297772162</v>
      </c>
      <c r="J125" s="64">
        <v>-43.589743589743591</v>
      </c>
      <c r="K125" s="64">
        <v>0.38347568415548194</v>
      </c>
      <c r="L125" s="916">
        <v>-0.15773996946649982</v>
      </c>
    </row>
    <row r="126" spans="1:12" ht="15">
      <c r="A126" s="24" t="s">
        <v>24</v>
      </c>
      <c r="B126" s="25" t="s">
        <v>30</v>
      </c>
      <c r="C126" s="54">
        <v>20887.115686274508</v>
      </c>
      <c r="D126" s="54">
        <v>21492.463725490194</v>
      </c>
      <c r="E126" s="55">
        <v>21304.858</v>
      </c>
      <c r="F126" s="55">
        <v>21922.312999999998</v>
      </c>
      <c r="G126" s="910">
        <v>-2.8165595482556887</v>
      </c>
      <c r="H126" s="56">
        <v>353</v>
      </c>
      <c r="I126" s="56">
        <v>-1.1204481792717087</v>
      </c>
      <c r="J126" s="64">
        <v>-17.96875</v>
      </c>
      <c r="K126" s="64">
        <v>1.8302248561966186</v>
      </c>
      <c r="L126" s="916">
        <v>5.3927326360370786E-2</v>
      </c>
    </row>
    <row r="127" spans="1:12" ht="15">
      <c r="A127" s="24" t="s">
        <v>24</v>
      </c>
      <c r="B127" s="25" t="s">
        <v>35</v>
      </c>
      <c r="C127" s="54">
        <v>21396.23039215686</v>
      </c>
      <c r="D127" s="54">
        <v>21093.963725490197</v>
      </c>
      <c r="E127" s="55">
        <v>21824.154999999999</v>
      </c>
      <c r="F127" s="55">
        <v>21515.843000000001</v>
      </c>
      <c r="G127" s="910">
        <v>1.4329533823052998</v>
      </c>
      <c r="H127" s="56">
        <v>392.2</v>
      </c>
      <c r="I127" s="56">
        <v>1.9760790431617177</v>
      </c>
      <c r="J127" s="64">
        <v>-14.583333333333334</v>
      </c>
      <c r="K127" s="64">
        <v>0.71465922956248906</v>
      </c>
      <c r="L127" s="916">
        <v>4.8547655873896201E-2</v>
      </c>
    </row>
    <row r="128" spans="1:12" ht="14.25">
      <c r="A128" s="22" t="s">
        <v>24</v>
      </c>
      <c r="B128" s="26" t="s">
        <v>31</v>
      </c>
      <c r="C128" s="65">
        <v>21032.210915841508</v>
      </c>
      <c r="D128" s="65">
        <v>21042.707163179577</v>
      </c>
      <c r="E128" s="66">
        <v>21452.855134158337</v>
      </c>
      <c r="F128" s="66">
        <v>21463.561306443167</v>
      </c>
      <c r="G128" s="917">
        <v>-4.9880689098953719E-2</v>
      </c>
      <c r="H128" s="67">
        <v>305.69350145489818</v>
      </c>
      <c r="I128" s="67">
        <v>8.9706595995634256E-2</v>
      </c>
      <c r="J128" s="68">
        <v>-17.52</v>
      </c>
      <c r="K128" s="68">
        <v>17.971065016559177</v>
      </c>
      <c r="L128" s="918">
        <v>0.62440945175206863</v>
      </c>
    </row>
    <row r="129" spans="1:12" ht="15">
      <c r="A129" s="24" t="s">
        <v>24</v>
      </c>
      <c r="B129" s="25" t="s">
        <v>32</v>
      </c>
      <c r="C129" s="54">
        <v>20858.385294117648</v>
      </c>
      <c r="D129" s="54">
        <v>20926.003921568627</v>
      </c>
      <c r="E129" s="55">
        <v>21275.553</v>
      </c>
      <c r="F129" s="55">
        <v>21344.524000000001</v>
      </c>
      <c r="G129" s="910">
        <v>-0.32313205953902446</v>
      </c>
      <c r="H129" s="56">
        <v>269.7</v>
      </c>
      <c r="I129" s="56">
        <v>-2.8458213256484273</v>
      </c>
      <c r="J129" s="64">
        <v>-29.841897233201582</v>
      </c>
      <c r="K129" s="64">
        <v>6.1879030852361865</v>
      </c>
      <c r="L129" s="916">
        <v>-0.83402308739772923</v>
      </c>
    </row>
    <row r="130" spans="1:12" ht="15">
      <c r="A130" s="24" t="s">
        <v>24</v>
      </c>
      <c r="B130" s="25" t="s">
        <v>33</v>
      </c>
      <c r="C130" s="54">
        <v>21114.931372549017</v>
      </c>
      <c r="D130" s="54">
        <v>21122.641176470588</v>
      </c>
      <c r="E130" s="55">
        <v>21537.23</v>
      </c>
      <c r="F130" s="55">
        <v>21545.094000000001</v>
      </c>
      <c r="G130" s="910">
        <v>-3.6500188859706975E-2</v>
      </c>
      <c r="H130" s="56">
        <v>319.8</v>
      </c>
      <c r="I130" s="56">
        <v>-0.68322981366459279</v>
      </c>
      <c r="J130" s="64">
        <v>-11.390532544378699</v>
      </c>
      <c r="K130" s="64">
        <v>10.440997036778803</v>
      </c>
      <c r="L130" s="916">
        <v>1.0599257073311215</v>
      </c>
    </row>
    <row r="131" spans="1:12" ht="15">
      <c r="A131" s="24" t="s">
        <v>24</v>
      </c>
      <c r="B131" s="25" t="s">
        <v>36</v>
      </c>
      <c r="C131" s="54">
        <v>21060.836274509802</v>
      </c>
      <c r="D131" s="54">
        <v>21000.170588235294</v>
      </c>
      <c r="E131" s="55">
        <v>21482.053</v>
      </c>
      <c r="F131" s="55">
        <v>21420.173999999999</v>
      </c>
      <c r="G131" s="910">
        <v>0.28888187369533419</v>
      </c>
      <c r="H131" s="56">
        <v>361.9</v>
      </c>
      <c r="I131" s="56">
        <v>4.1139240506328978</v>
      </c>
      <c r="J131" s="64">
        <v>13.23529411764706</v>
      </c>
      <c r="K131" s="64">
        <v>1.3421648945441869</v>
      </c>
      <c r="L131" s="916">
        <v>0.3985068318186803</v>
      </c>
    </row>
    <row r="132" spans="1:12" ht="14.25">
      <c r="A132" s="22" t="s">
        <v>24</v>
      </c>
      <c r="B132" s="26" t="s">
        <v>37</v>
      </c>
      <c r="C132" s="65">
        <v>18631.017349393347</v>
      </c>
      <c r="D132" s="65">
        <v>17847.215593293022</v>
      </c>
      <c r="E132" s="66">
        <v>19003.637696381214</v>
      </c>
      <c r="F132" s="66">
        <v>18204.159905158882</v>
      </c>
      <c r="G132" s="917">
        <v>4.3917313151911417</v>
      </c>
      <c r="H132" s="67">
        <v>231.03814229249014</v>
      </c>
      <c r="I132" s="67">
        <v>-2.9393398376026054</v>
      </c>
      <c r="J132" s="68">
        <v>-34.793814432989691</v>
      </c>
      <c r="K132" s="68">
        <v>8.8199407355760844</v>
      </c>
      <c r="L132" s="918">
        <v>-1.9488630390561656</v>
      </c>
    </row>
    <row r="133" spans="1:12" ht="15">
      <c r="A133" s="24" t="s">
        <v>24</v>
      </c>
      <c r="B133" s="25" t="s">
        <v>82</v>
      </c>
      <c r="C133" s="76">
        <v>18388.318627450979</v>
      </c>
      <c r="D133" s="76">
        <v>17455.801960784316</v>
      </c>
      <c r="E133" s="77">
        <v>18756.084999999999</v>
      </c>
      <c r="F133" s="77">
        <v>17804.918000000001</v>
      </c>
      <c r="G133" s="924">
        <v>5.3421588349915314</v>
      </c>
      <c r="H133" s="78">
        <v>216</v>
      </c>
      <c r="I133" s="78">
        <v>-2.8776978417266212</v>
      </c>
      <c r="J133" s="79">
        <v>-23.558897243107769</v>
      </c>
      <c r="K133" s="79">
        <v>5.3163674394282729</v>
      </c>
      <c r="L133" s="925">
        <v>-0.22068501685815534</v>
      </c>
    </row>
    <row r="134" spans="1:12" ht="15">
      <c r="A134" s="24" t="s">
        <v>24</v>
      </c>
      <c r="B134" s="25" t="s">
        <v>38</v>
      </c>
      <c r="C134" s="54">
        <v>19562.293137254903</v>
      </c>
      <c r="D134" s="54">
        <v>18002.138235294118</v>
      </c>
      <c r="E134" s="55">
        <v>19953.539000000001</v>
      </c>
      <c r="F134" s="55">
        <v>18362.181</v>
      </c>
      <c r="G134" s="910">
        <v>8.6664977324861372</v>
      </c>
      <c r="H134" s="56">
        <v>241.9</v>
      </c>
      <c r="I134" s="56">
        <v>0.37344398340249196</v>
      </c>
      <c r="J134" s="64">
        <v>-49.090909090909093</v>
      </c>
      <c r="K134" s="64">
        <v>2.4402998082621576</v>
      </c>
      <c r="L134" s="916">
        <v>-1.3759644159954054</v>
      </c>
    </row>
    <row r="135" spans="1:12" ht="15.75" thickBot="1">
      <c r="A135" s="24" t="s">
        <v>24</v>
      </c>
      <c r="B135" s="25" t="s">
        <v>39</v>
      </c>
      <c r="C135" s="54">
        <v>17725.048039215686</v>
      </c>
      <c r="D135" s="54">
        <v>18671.110784313725</v>
      </c>
      <c r="E135" s="55">
        <v>18079.548999999999</v>
      </c>
      <c r="F135" s="55">
        <v>19044.532999999999</v>
      </c>
      <c r="G135" s="910">
        <v>-5.0669869405566441</v>
      </c>
      <c r="H135" s="56">
        <v>281.3</v>
      </c>
      <c r="I135" s="56">
        <v>-3.3997252747252666</v>
      </c>
      <c r="J135" s="64">
        <v>-40.196078431372548</v>
      </c>
      <c r="K135" s="64">
        <v>1.0632734878856545</v>
      </c>
      <c r="L135" s="916">
        <v>-0.35221360620260533</v>
      </c>
    </row>
    <row r="136" spans="1:12" ht="15.75" thickBot="1">
      <c r="A136" s="29"/>
      <c r="B136" s="30"/>
      <c r="C136" s="71"/>
      <c r="D136" s="71"/>
      <c r="E136" s="71"/>
      <c r="F136" s="71"/>
      <c r="G136" s="920"/>
      <c r="H136" s="72"/>
      <c r="I136" s="72"/>
      <c r="J136" s="72"/>
      <c r="K136" s="72"/>
      <c r="L136" s="921"/>
    </row>
    <row r="137" spans="1:12" ht="14.25">
      <c r="A137" s="22" t="s">
        <v>97</v>
      </c>
      <c r="B137" s="26" t="s">
        <v>25</v>
      </c>
      <c r="C137" s="65">
        <v>22182.105618530193</v>
      </c>
      <c r="D137" s="65">
        <v>22357.322892861455</v>
      </c>
      <c r="E137" s="66">
        <v>22625.747730900799</v>
      </c>
      <c r="F137" s="66">
        <v>22804.469350718686</v>
      </c>
      <c r="G137" s="917">
        <v>-0.78371312688428874</v>
      </c>
      <c r="H137" s="67">
        <v>359.40655737704918</v>
      </c>
      <c r="I137" s="67">
        <v>7.0147805545457436</v>
      </c>
      <c r="J137" s="68">
        <v>-15.862068965517242</v>
      </c>
      <c r="K137" s="68">
        <v>2.1265469757713089</v>
      </c>
      <c r="L137" s="918">
        <v>0.11433493025368469</v>
      </c>
    </row>
    <row r="138" spans="1:12" ht="15">
      <c r="A138" s="24" t="s">
        <v>97</v>
      </c>
      <c r="B138" s="25" t="s">
        <v>26</v>
      </c>
      <c r="C138" s="54">
        <v>19939.209803921567</v>
      </c>
      <c r="D138" s="54">
        <v>22976.872549019608</v>
      </c>
      <c r="E138" s="55">
        <v>20337.993999999999</v>
      </c>
      <c r="F138" s="55">
        <v>23436.41</v>
      </c>
      <c r="G138" s="910">
        <v>-13.220523109128065</v>
      </c>
      <c r="H138" s="56">
        <v>329.4</v>
      </c>
      <c r="I138" s="56">
        <v>11.850594227504237</v>
      </c>
      <c r="J138" s="64">
        <v>-37.931034482758619</v>
      </c>
      <c r="K138" s="64">
        <v>0.31375283249084884</v>
      </c>
      <c r="L138" s="916">
        <v>-8.8689576612676013E-2</v>
      </c>
    </row>
    <row r="139" spans="1:12" ht="15">
      <c r="A139" s="24" t="s">
        <v>97</v>
      </c>
      <c r="B139" s="25" t="s">
        <v>27</v>
      </c>
      <c r="C139" s="54">
        <v>22357.185294117648</v>
      </c>
      <c r="D139" s="54">
        <v>22159.991176470587</v>
      </c>
      <c r="E139" s="55">
        <v>22804.329000000002</v>
      </c>
      <c r="F139" s="55">
        <v>22603.190999999999</v>
      </c>
      <c r="G139" s="910">
        <v>0.88986550615796978</v>
      </c>
      <c r="H139" s="56">
        <v>359.2</v>
      </c>
      <c r="I139" s="56">
        <v>10.150260656240405</v>
      </c>
      <c r="J139" s="64">
        <v>-6.024096385542169</v>
      </c>
      <c r="K139" s="64">
        <v>1.359595607460345</v>
      </c>
      <c r="L139" s="916">
        <v>0.20777767795715341</v>
      </c>
    </row>
    <row r="140" spans="1:12" ht="15">
      <c r="A140" s="24" t="s">
        <v>97</v>
      </c>
      <c r="B140" s="25" t="s">
        <v>34</v>
      </c>
      <c r="C140" s="54">
        <v>23030.049019607843</v>
      </c>
      <c r="D140" s="54">
        <v>22361.204901960784</v>
      </c>
      <c r="E140" s="55">
        <v>23490.65</v>
      </c>
      <c r="F140" s="55">
        <v>22808.429</v>
      </c>
      <c r="G140" s="910">
        <v>2.9910915828529943</v>
      </c>
      <c r="H140" s="56">
        <v>380.8</v>
      </c>
      <c r="I140" s="56">
        <v>-4.008066549029488</v>
      </c>
      <c r="J140" s="64">
        <v>-21.212121212121211</v>
      </c>
      <c r="K140" s="64">
        <v>0.45319853582011504</v>
      </c>
      <c r="L140" s="916">
        <v>-4.7531710907925406E-3</v>
      </c>
    </row>
    <row r="141" spans="1:12" ht="14.25">
      <c r="A141" s="22" t="s">
        <v>97</v>
      </c>
      <c r="B141" s="26" t="s">
        <v>28</v>
      </c>
      <c r="C141" s="65">
        <v>22638.151404061624</v>
      </c>
      <c r="D141" s="65">
        <v>22870.723946965136</v>
      </c>
      <c r="E141" s="66">
        <v>23090.914432142858</v>
      </c>
      <c r="F141" s="66">
        <v>23328.138425904439</v>
      </c>
      <c r="G141" s="917">
        <v>-1.0169006606123314</v>
      </c>
      <c r="H141" s="67">
        <v>317.19453125000001</v>
      </c>
      <c r="I141" s="67">
        <v>1.3748990377237051</v>
      </c>
      <c r="J141" s="68">
        <v>-15.511551155115511</v>
      </c>
      <c r="K141" s="68">
        <v>8.9245250130730334</v>
      </c>
      <c r="L141" s="918">
        <v>0.51486639525454869</v>
      </c>
    </row>
    <row r="142" spans="1:12" ht="15">
      <c r="A142" s="24" t="s">
        <v>97</v>
      </c>
      <c r="B142" s="25" t="s">
        <v>29</v>
      </c>
      <c r="C142" s="54">
        <v>20714.111764705882</v>
      </c>
      <c r="D142" s="54">
        <v>21502.111764705882</v>
      </c>
      <c r="E142" s="55">
        <v>21128.394</v>
      </c>
      <c r="F142" s="55">
        <v>21932.153999999999</v>
      </c>
      <c r="G142" s="910">
        <v>-3.6647563207881837</v>
      </c>
      <c r="H142" s="56">
        <v>291.60000000000002</v>
      </c>
      <c r="I142" s="56">
        <v>5.1568698160836677</v>
      </c>
      <c r="J142" s="64">
        <v>-16.842105263157894</v>
      </c>
      <c r="K142" s="64">
        <v>1.3770263203765034</v>
      </c>
      <c r="L142" s="916">
        <v>5.8680497451163438E-2</v>
      </c>
    </row>
    <row r="143" spans="1:12" ht="15">
      <c r="A143" s="24" t="s">
        <v>97</v>
      </c>
      <c r="B143" s="25" t="s">
        <v>30</v>
      </c>
      <c r="C143" s="54">
        <v>23082.516666666666</v>
      </c>
      <c r="D143" s="54">
        <v>23137.014705882353</v>
      </c>
      <c r="E143" s="55">
        <v>23544.167000000001</v>
      </c>
      <c r="F143" s="55">
        <v>23599.755000000001</v>
      </c>
      <c r="G143" s="910">
        <v>-0.2355448181559501</v>
      </c>
      <c r="H143" s="56">
        <v>316.60000000000002</v>
      </c>
      <c r="I143" s="56">
        <v>1.5394483643361165</v>
      </c>
      <c r="J143" s="64">
        <v>-8.2228116710875341</v>
      </c>
      <c r="K143" s="64">
        <v>6.0310266689907621</v>
      </c>
      <c r="L143" s="916">
        <v>0.7992753506449386</v>
      </c>
    </row>
    <row r="144" spans="1:12" ht="15">
      <c r="A144" s="24" t="s">
        <v>97</v>
      </c>
      <c r="B144" s="25" t="s">
        <v>35</v>
      </c>
      <c r="C144" s="54">
        <v>22492.413725490194</v>
      </c>
      <c r="D144" s="54">
        <v>22974.488235294117</v>
      </c>
      <c r="E144" s="55">
        <v>22942.261999999999</v>
      </c>
      <c r="F144" s="55">
        <v>23433.977999999999</v>
      </c>
      <c r="G144" s="910">
        <v>-2.0983035829426839</v>
      </c>
      <c r="H144" s="56">
        <v>342.8</v>
      </c>
      <c r="I144" s="56">
        <v>0.46893317702228099</v>
      </c>
      <c r="J144" s="64">
        <v>-35.074626865671647</v>
      </c>
      <c r="K144" s="64">
        <v>1.5164720237057696</v>
      </c>
      <c r="L144" s="916">
        <v>-0.34308945284155201</v>
      </c>
    </row>
    <row r="145" spans="1:12" ht="14.25">
      <c r="A145" s="22" t="s">
        <v>97</v>
      </c>
      <c r="B145" s="26" t="s">
        <v>31</v>
      </c>
      <c r="C145" s="65">
        <v>21534.715586047827</v>
      </c>
      <c r="D145" s="65">
        <v>21449.398944819619</v>
      </c>
      <c r="E145" s="66">
        <v>21965.409897768783</v>
      </c>
      <c r="F145" s="66">
        <v>21878.386923716011</v>
      </c>
      <c r="G145" s="917">
        <v>0.39775772480940896</v>
      </c>
      <c r="H145" s="67">
        <v>277.17087227414333</v>
      </c>
      <c r="I145" s="67">
        <v>1.4750588614837936</v>
      </c>
      <c r="J145" s="68">
        <v>-22.087378640776699</v>
      </c>
      <c r="K145" s="68">
        <v>11.190517692173611</v>
      </c>
      <c r="L145" s="918">
        <v>-0.24439765614723363</v>
      </c>
    </row>
    <row r="146" spans="1:12" ht="15">
      <c r="A146" s="24" t="s">
        <v>97</v>
      </c>
      <c r="B146" s="25" t="s">
        <v>32</v>
      </c>
      <c r="C146" s="54">
        <v>20577.413725490194</v>
      </c>
      <c r="D146" s="54">
        <v>21531.20882352941</v>
      </c>
      <c r="E146" s="55">
        <v>20988.962</v>
      </c>
      <c r="F146" s="55">
        <v>21961.832999999999</v>
      </c>
      <c r="G146" s="910">
        <v>-4.4298260532260638</v>
      </c>
      <c r="H146" s="56">
        <v>242.5</v>
      </c>
      <c r="I146" s="56">
        <v>-1.1817440912795458</v>
      </c>
      <c r="J146" s="64">
        <v>-28.74493927125506</v>
      </c>
      <c r="K146" s="64">
        <v>3.0678054732438556</v>
      </c>
      <c r="L146" s="916">
        <v>-0.35989366636202824</v>
      </c>
    </row>
    <row r="147" spans="1:12" ht="15">
      <c r="A147" s="24" t="s">
        <v>97</v>
      </c>
      <c r="B147" s="25" t="s">
        <v>33</v>
      </c>
      <c r="C147" s="54">
        <v>21889.630392156861</v>
      </c>
      <c r="D147" s="54">
        <v>21605.606862745099</v>
      </c>
      <c r="E147" s="55">
        <v>22327.422999999999</v>
      </c>
      <c r="F147" s="55">
        <v>22037.719000000001</v>
      </c>
      <c r="G147" s="910">
        <v>1.3145825119196679</v>
      </c>
      <c r="H147" s="56">
        <v>284.7</v>
      </c>
      <c r="I147" s="56">
        <v>0.77876106194689865</v>
      </c>
      <c r="J147" s="56">
        <v>-23.326959847036331</v>
      </c>
      <c r="K147" s="56">
        <v>6.9897158793794674</v>
      </c>
      <c r="L147" s="911">
        <v>-0.26812480893582524</v>
      </c>
    </row>
    <row r="148" spans="1:12" ht="15.75" thickBot="1">
      <c r="A148" s="34" t="s">
        <v>97</v>
      </c>
      <c r="B148" s="35" t="s">
        <v>36</v>
      </c>
      <c r="C148" s="57">
        <v>21551.024509803919</v>
      </c>
      <c r="D148" s="57">
        <v>19771.419607843138</v>
      </c>
      <c r="E148" s="58">
        <v>21982.044999999998</v>
      </c>
      <c r="F148" s="58">
        <v>20166.848000000002</v>
      </c>
      <c r="G148" s="912">
        <v>9.0008959258283507</v>
      </c>
      <c r="H148" s="59">
        <v>324.60000000000002</v>
      </c>
      <c r="I148" s="59">
        <v>4.9127343244990458</v>
      </c>
      <c r="J148" s="59">
        <v>20.37037037037037</v>
      </c>
      <c r="K148" s="59">
        <v>1.1329963395502876</v>
      </c>
      <c r="L148" s="913">
        <v>0.38362081915062063</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195"/>
      <c r="H151" s="1195"/>
      <c r="I151" s="1195"/>
      <c r="J151" s="1195"/>
      <c r="K151" s="1195"/>
      <c r="L151" s="1196"/>
    </row>
    <row r="152" spans="1:12" ht="12.75" customHeight="1">
      <c r="A152" s="5"/>
      <c r="B152" s="6"/>
      <c r="C152" s="2" t="s">
        <v>9</v>
      </c>
      <c r="D152" s="2" t="s">
        <v>9</v>
      </c>
      <c r="E152" s="2"/>
      <c r="F152" s="2"/>
      <c r="G152" s="868"/>
      <c r="H152" s="1482" t="s">
        <v>10</v>
      </c>
      <c r="I152" s="1483"/>
      <c r="J152" s="897" t="s">
        <v>11</v>
      </c>
      <c r="K152" s="869" t="s">
        <v>12</v>
      </c>
      <c r="L152" s="870"/>
    </row>
    <row r="153" spans="1:12" ht="15.75" customHeight="1">
      <c r="A153" s="7" t="s">
        <v>13</v>
      </c>
      <c r="B153" s="8" t="s">
        <v>14</v>
      </c>
      <c r="C153" s="871" t="s">
        <v>40</v>
      </c>
      <c r="D153" s="871" t="s">
        <v>40</v>
      </c>
      <c r="E153" s="872" t="s">
        <v>41</v>
      </c>
      <c r="F153" s="873"/>
      <c r="G153" s="898"/>
      <c r="H153" s="1480" t="s">
        <v>15</v>
      </c>
      <c r="I153" s="1481"/>
      <c r="J153" s="899" t="s">
        <v>16</v>
      </c>
      <c r="K153" s="874" t="s">
        <v>17</v>
      </c>
      <c r="L153" s="875"/>
    </row>
    <row r="154" spans="1:12" ht="26.25" thickBot="1">
      <c r="A154" s="9" t="s">
        <v>18</v>
      </c>
      <c r="B154" s="10" t="s">
        <v>19</v>
      </c>
      <c r="C154" s="802" t="s">
        <v>519</v>
      </c>
      <c r="D154" s="802" t="s">
        <v>503</v>
      </c>
      <c r="E154" s="866" t="s">
        <v>519</v>
      </c>
      <c r="F154" s="1046" t="s">
        <v>503</v>
      </c>
      <c r="G154" s="896" t="s">
        <v>20</v>
      </c>
      <c r="H154" s="1379" t="s">
        <v>519</v>
      </c>
      <c r="I154" s="813" t="s">
        <v>20</v>
      </c>
      <c r="J154" s="900" t="s">
        <v>20</v>
      </c>
      <c r="K154" s="1380" t="s">
        <v>519</v>
      </c>
      <c r="L154" s="901" t="s">
        <v>21</v>
      </c>
    </row>
    <row r="155" spans="1:12" ht="15" thickBot="1">
      <c r="A155" s="11" t="s">
        <v>22</v>
      </c>
      <c r="B155" s="12" t="s">
        <v>23</v>
      </c>
      <c r="C155" s="42">
        <v>21751.827171003719</v>
      </c>
      <c r="D155" s="42">
        <v>21810.984440898272</v>
      </c>
      <c r="E155" s="43">
        <v>22186.863714423795</v>
      </c>
      <c r="F155" s="1047">
        <v>22247.204129716236</v>
      </c>
      <c r="G155" s="902">
        <v>-0.2712269593096549</v>
      </c>
      <c r="H155" s="44">
        <v>320.43737884534352</v>
      </c>
      <c r="I155" s="44">
        <v>0.52886230718962002</v>
      </c>
      <c r="J155" s="45">
        <v>-24.173190605528038</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15958.045820052157</v>
      </c>
      <c r="D157" s="47">
        <v>21600.423949977721</v>
      </c>
      <c r="E157" s="48">
        <v>16277.206736453201</v>
      </c>
      <c r="F157" s="48">
        <v>22032.432428977278</v>
      </c>
      <c r="G157" s="906">
        <v>-26.121608274875474</v>
      </c>
      <c r="H157" s="49">
        <v>253.76250000000002</v>
      </c>
      <c r="I157" s="49">
        <v>0.91679922736054609</v>
      </c>
      <c r="J157" s="49">
        <v>14.285714285714285</v>
      </c>
      <c r="K157" s="49">
        <v>0.33712600084281502</v>
      </c>
      <c r="L157" s="907">
        <v>0.11344809702431366</v>
      </c>
    </row>
    <row r="158" spans="1:12" ht="15">
      <c r="A158" s="24" t="s">
        <v>89</v>
      </c>
      <c r="B158" s="50" t="s">
        <v>23</v>
      </c>
      <c r="C158" s="51">
        <v>22558.287849245546</v>
      </c>
      <c r="D158" s="51">
        <v>22683.382305899257</v>
      </c>
      <c r="E158" s="52">
        <v>23009.453606230458</v>
      </c>
      <c r="F158" s="52">
        <v>23137.049952017242</v>
      </c>
      <c r="G158" s="908">
        <v>-0.5514806168089682</v>
      </c>
      <c r="H158" s="53">
        <v>349.76266288951848</v>
      </c>
      <c r="I158" s="53">
        <v>-0.99133311909222821</v>
      </c>
      <c r="J158" s="53">
        <v>-21.415850400712376</v>
      </c>
      <c r="K158" s="53">
        <v>37.18921196797303</v>
      </c>
      <c r="L158" s="909">
        <v>1.3048853982334521</v>
      </c>
    </row>
    <row r="159" spans="1:12" ht="15">
      <c r="A159" s="17" t="s">
        <v>90</v>
      </c>
      <c r="B159" s="18" t="s">
        <v>23</v>
      </c>
      <c r="C159" s="54">
        <v>23029.925682741916</v>
      </c>
      <c r="D159" s="54">
        <v>22940.816577178539</v>
      </c>
      <c r="E159" s="55">
        <v>23490.524196396753</v>
      </c>
      <c r="F159" s="55">
        <v>23399.632908722109</v>
      </c>
      <c r="G159" s="910">
        <v>0.38843039986650479</v>
      </c>
      <c r="H159" s="56">
        <v>393.06653696498057</v>
      </c>
      <c r="I159" s="56">
        <v>-0.87860985689075366</v>
      </c>
      <c r="J159" s="56">
        <v>-31.099195710455763</v>
      </c>
      <c r="K159" s="56">
        <v>5.4150863885377163</v>
      </c>
      <c r="L159" s="911">
        <v>-0.54433204891235576</v>
      </c>
    </row>
    <row r="160" spans="1:12" ht="15">
      <c r="A160" s="17" t="s">
        <v>91</v>
      </c>
      <c r="B160" s="18" t="s">
        <v>23</v>
      </c>
      <c r="C160" s="54" t="s">
        <v>80</v>
      </c>
      <c r="D160" s="54" t="s">
        <v>80</v>
      </c>
      <c r="E160" s="55" t="s">
        <v>80</v>
      </c>
      <c r="F160" s="55" t="s">
        <v>80</v>
      </c>
      <c r="G160" s="910" t="s">
        <v>80</v>
      </c>
      <c r="H160" s="56" t="s">
        <v>80</v>
      </c>
      <c r="I160" s="56" t="s">
        <v>80</v>
      </c>
      <c r="J160" s="56" t="s">
        <v>80</v>
      </c>
      <c r="K160" s="56">
        <v>0</v>
      </c>
      <c r="L160" s="911">
        <v>0</v>
      </c>
    </row>
    <row r="161" spans="1:12" ht="15">
      <c r="A161" s="17" t="s">
        <v>78</v>
      </c>
      <c r="B161" s="18" t="s">
        <v>23</v>
      </c>
      <c r="C161" s="54">
        <v>20155.40902302794</v>
      </c>
      <c r="D161" s="54">
        <v>20206.992414263943</v>
      </c>
      <c r="E161" s="55">
        <v>20558.5172034885</v>
      </c>
      <c r="F161" s="55">
        <v>20611.132262549221</v>
      </c>
      <c r="G161" s="910">
        <v>-0.25527495719545551</v>
      </c>
      <c r="H161" s="56">
        <v>291.18496688741726</v>
      </c>
      <c r="I161" s="56">
        <v>6.5587089393608911E-2</v>
      </c>
      <c r="J161" s="56">
        <v>-31.612318840579711</v>
      </c>
      <c r="K161" s="56">
        <v>31.816266329540667</v>
      </c>
      <c r="L161" s="911">
        <v>-3.460934501262976</v>
      </c>
    </row>
    <row r="162" spans="1:12" ht="15.75" thickBot="1">
      <c r="A162" s="19" t="s">
        <v>92</v>
      </c>
      <c r="B162" s="20" t="s">
        <v>23</v>
      </c>
      <c r="C162" s="57">
        <v>22026.643408644682</v>
      </c>
      <c r="D162" s="57">
        <v>22232.861368936912</v>
      </c>
      <c r="E162" s="58">
        <v>22467.176276817576</v>
      </c>
      <c r="F162" s="58">
        <v>22677.518596315651</v>
      </c>
      <c r="G162" s="912">
        <v>-0.92753675233342681</v>
      </c>
      <c r="H162" s="59">
        <v>299.4132721202003</v>
      </c>
      <c r="I162" s="59">
        <v>4.1411667648496389</v>
      </c>
      <c r="J162" s="59">
        <v>-15.514809590973202</v>
      </c>
      <c r="K162" s="59">
        <v>25.242309313105771</v>
      </c>
      <c r="L162" s="913">
        <v>2.5869330549175622</v>
      </c>
    </row>
    <row r="163" spans="1:12" ht="15" thickBot="1">
      <c r="A163" s="13"/>
      <c r="B163" s="21"/>
      <c r="C163" s="46"/>
      <c r="D163" s="46"/>
      <c r="E163" s="46"/>
      <c r="F163" s="46"/>
      <c r="G163" s="904"/>
      <c r="H163" s="45"/>
      <c r="I163" s="45"/>
      <c r="J163" s="45"/>
      <c r="K163" s="45"/>
      <c r="L163" s="905"/>
    </row>
    <row r="164" spans="1:12" ht="14.25">
      <c r="A164" s="22" t="s">
        <v>93</v>
      </c>
      <c r="B164" s="23" t="s">
        <v>25</v>
      </c>
      <c r="C164" s="60" t="s">
        <v>208</v>
      </c>
      <c r="D164" s="60" t="s">
        <v>80</v>
      </c>
      <c r="E164" s="61" t="s">
        <v>208</v>
      </c>
      <c r="F164" s="61" t="s">
        <v>80</v>
      </c>
      <c r="G164" s="914" t="s">
        <v>80</v>
      </c>
      <c r="H164" s="62" t="s">
        <v>208</v>
      </c>
      <c r="I164" s="62" t="s">
        <v>80</v>
      </c>
      <c r="J164" s="63" t="s">
        <v>80</v>
      </c>
      <c r="K164" s="63">
        <v>2.1070375052675939E-2</v>
      </c>
      <c r="L164" s="915" t="s">
        <v>80</v>
      </c>
    </row>
    <row r="165" spans="1:12" ht="15">
      <c r="A165" s="24" t="s">
        <v>93</v>
      </c>
      <c r="B165" s="25" t="s">
        <v>26</v>
      </c>
      <c r="C165" s="54" t="s">
        <v>208</v>
      </c>
      <c r="D165" s="54" t="s">
        <v>80</v>
      </c>
      <c r="E165" s="55" t="s">
        <v>208</v>
      </c>
      <c r="F165" s="55" t="s">
        <v>80</v>
      </c>
      <c r="G165" s="910" t="s">
        <v>80</v>
      </c>
      <c r="H165" s="56" t="s">
        <v>208</v>
      </c>
      <c r="I165" s="56" t="s">
        <v>80</v>
      </c>
      <c r="J165" s="64" t="s">
        <v>80</v>
      </c>
      <c r="K165" s="64">
        <v>2.1070375052675939E-2</v>
      </c>
      <c r="L165" s="916" t="s">
        <v>80</v>
      </c>
    </row>
    <row r="166" spans="1:12" ht="15">
      <c r="A166" s="24" t="s">
        <v>93</v>
      </c>
      <c r="B166" s="25" t="s">
        <v>27</v>
      </c>
      <c r="C166" s="54" t="s">
        <v>80</v>
      </c>
      <c r="D166" s="54" t="s">
        <v>80</v>
      </c>
      <c r="E166" s="55" t="s">
        <v>80</v>
      </c>
      <c r="F166" s="55" t="s">
        <v>80</v>
      </c>
      <c r="G166" s="910" t="s">
        <v>80</v>
      </c>
      <c r="H166" s="56" t="s">
        <v>80</v>
      </c>
      <c r="I166" s="56" t="s">
        <v>80</v>
      </c>
      <c r="J166" s="64" t="s">
        <v>80</v>
      </c>
      <c r="K166" s="64" t="s">
        <v>80</v>
      </c>
      <c r="L166" s="916" t="s">
        <v>80</v>
      </c>
    </row>
    <row r="167" spans="1:12" ht="14.25">
      <c r="A167" s="22" t="s">
        <v>93</v>
      </c>
      <c r="B167" s="26" t="s">
        <v>28</v>
      </c>
      <c r="C167" s="65">
        <v>13828.180574555403</v>
      </c>
      <c r="D167" s="65" t="s">
        <v>208</v>
      </c>
      <c r="E167" s="66">
        <v>14104.744186046511</v>
      </c>
      <c r="F167" s="66" t="s">
        <v>208</v>
      </c>
      <c r="G167" s="917" t="s">
        <v>80</v>
      </c>
      <c r="H167" s="67">
        <v>286.66666666666669</v>
      </c>
      <c r="I167" s="67" t="s">
        <v>80</v>
      </c>
      <c r="J167" s="68" t="s">
        <v>80</v>
      </c>
      <c r="K167" s="68">
        <v>0.12642225031605564</v>
      </c>
      <c r="L167" s="918" t="s">
        <v>80</v>
      </c>
    </row>
    <row r="168" spans="1:12" ht="15">
      <c r="A168" s="24" t="s">
        <v>93</v>
      </c>
      <c r="B168" s="25" t="s">
        <v>29</v>
      </c>
      <c r="C168" s="54" t="s">
        <v>208</v>
      </c>
      <c r="D168" s="54" t="s">
        <v>208</v>
      </c>
      <c r="E168" s="55" t="s">
        <v>208</v>
      </c>
      <c r="F168" s="55" t="s">
        <v>208</v>
      </c>
      <c r="G168" s="910">
        <v>9.1457923682848516</v>
      </c>
      <c r="H168" s="56" t="s">
        <v>208</v>
      </c>
      <c r="I168" s="56" t="s">
        <v>80</v>
      </c>
      <c r="J168" s="64" t="s">
        <v>80</v>
      </c>
      <c r="K168" s="64">
        <v>2.1070375052675939E-2</v>
      </c>
      <c r="L168" s="916" t="s">
        <v>80</v>
      </c>
    </row>
    <row r="169" spans="1:12" ht="15">
      <c r="A169" s="24" t="s">
        <v>93</v>
      </c>
      <c r="B169" s="25" t="s">
        <v>30</v>
      </c>
      <c r="C169" s="54" t="s">
        <v>208</v>
      </c>
      <c r="D169" s="54" t="s">
        <v>80</v>
      </c>
      <c r="E169" s="55" t="s">
        <v>208</v>
      </c>
      <c r="F169" s="55" t="s">
        <v>80</v>
      </c>
      <c r="G169" s="910" t="s">
        <v>80</v>
      </c>
      <c r="H169" s="56" t="s">
        <v>208</v>
      </c>
      <c r="I169" s="56" t="s">
        <v>80</v>
      </c>
      <c r="J169" s="64" t="s">
        <v>80</v>
      </c>
      <c r="K169" s="64">
        <v>0.10535187526337969</v>
      </c>
      <c r="L169" s="916" t="s">
        <v>80</v>
      </c>
    </row>
    <row r="170" spans="1:12" ht="14.25">
      <c r="A170" s="22" t="s">
        <v>93</v>
      </c>
      <c r="B170" s="26" t="s">
        <v>31</v>
      </c>
      <c r="C170" s="65">
        <v>16747.573529411766</v>
      </c>
      <c r="D170" s="65">
        <v>21592.502316475373</v>
      </c>
      <c r="E170" s="66">
        <v>17082.525000000001</v>
      </c>
      <c r="F170" s="66">
        <v>22024.352362804882</v>
      </c>
      <c r="G170" s="917">
        <v>-22.438014436922678</v>
      </c>
      <c r="H170" s="67">
        <v>227.80000000000004</v>
      </c>
      <c r="I170" s="67">
        <v>-9.7244238507498793</v>
      </c>
      <c r="J170" s="68">
        <v>-30.76923076923077</v>
      </c>
      <c r="K170" s="68">
        <v>0.18963337547408343</v>
      </c>
      <c r="L170" s="918">
        <v>-1.8067535214524977E-2</v>
      </c>
    </row>
    <row r="171" spans="1:12" ht="15">
      <c r="A171" s="24" t="s">
        <v>93</v>
      </c>
      <c r="B171" s="25" t="s">
        <v>32</v>
      </c>
      <c r="C171" s="54">
        <v>16747.573529411766</v>
      </c>
      <c r="D171" s="54">
        <v>21662.171568627451</v>
      </c>
      <c r="E171" s="55">
        <v>17082.525000000001</v>
      </c>
      <c r="F171" s="55">
        <v>22095.415000000001</v>
      </c>
      <c r="G171" s="910">
        <v>-22.687467060473853</v>
      </c>
      <c r="H171" s="56">
        <v>227.8</v>
      </c>
      <c r="I171" s="56">
        <v>-10.385523210070801</v>
      </c>
      <c r="J171" s="64">
        <v>-25</v>
      </c>
      <c r="K171" s="64">
        <v>0.18963337547408343</v>
      </c>
      <c r="L171" s="916">
        <v>-2.0905420846320244E-3</v>
      </c>
    </row>
    <row r="172" spans="1:12" ht="15.75" thickBot="1">
      <c r="A172" s="27" t="s">
        <v>93</v>
      </c>
      <c r="B172" s="28" t="s">
        <v>33</v>
      </c>
      <c r="C172" s="1666" t="s">
        <v>80</v>
      </c>
      <c r="D172" s="69" t="s">
        <v>208</v>
      </c>
      <c r="E172" s="70" t="s">
        <v>80</v>
      </c>
      <c r="F172" s="70" t="s">
        <v>208</v>
      </c>
      <c r="G172" s="919" t="s">
        <v>80</v>
      </c>
      <c r="H172" s="64" t="s">
        <v>80</v>
      </c>
      <c r="I172" s="64" t="s">
        <v>80</v>
      </c>
      <c r="J172" s="64" t="s">
        <v>80</v>
      </c>
      <c r="K172" s="64" t="s">
        <v>80</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23280.911426987568</v>
      </c>
      <c r="D174" s="60">
        <v>23254.400352016084</v>
      </c>
      <c r="E174" s="61">
        <v>23746.52965552732</v>
      </c>
      <c r="F174" s="61">
        <v>23719.488359056406</v>
      </c>
      <c r="G174" s="914">
        <v>0.11400455212849998</v>
      </c>
      <c r="H174" s="62">
        <v>427.7228260869565</v>
      </c>
      <c r="I174" s="62">
        <v>2.1716102106201522</v>
      </c>
      <c r="J174" s="63">
        <v>-42.679127725856695</v>
      </c>
      <c r="K174" s="63">
        <v>3.8769490096923724</v>
      </c>
      <c r="L174" s="915">
        <v>-1.2516657850032664</v>
      </c>
    </row>
    <row r="175" spans="1:12" ht="15">
      <c r="A175" s="24" t="s">
        <v>94</v>
      </c>
      <c r="B175" s="25" t="s">
        <v>26</v>
      </c>
      <c r="C175" s="54">
        <v>23508.121568627452</v>
      </c>
      <c r="D175" s="54">
        <v>23289.792156862746</v>
      </c>
      <c r="E175" s="55">
        <v>23978.284</v>
      </c>
      <c r="F175" s="55">
        <v>23755.588</v>
      </c>
      <c r="G175" s="910">
        <v>0.93744680199033559</v>
      </c>
      <c r="H175" s="56">
        <v>419</v>
      </c>
      <c r="I175" s="56">
        <v>2.4700415749572078</v>
      </c>
      <c r="J175" s="64">
        <v>-46.568627450980394</v>
      </c>
      <c r="K175" s="64">
        <v>2.2966708807416771</v>
      </c>
      <c r="L175" s="916">
        <v>-0.96263571775648549</v>
      </c>
    </row>
    <row r="176" spans="1:12" ht="15">
      <c r="A176" s="24" t="s">
        <v>94</v>
      </c>
      <c r="B176" s="25" t="s">
        <v>27</v>
      </c>
      <c r="C176" s="54">
        <v>22966.751960784313</v>
      </c>
      <c r="D176" s="54">
        <v>23196.483333333334</v>
      </c>
      <c r="E176" s="55">
        <v>23426.087</v>
      </c>
      <c r="F176" s="55">
        <v>23660.413</v>
      </c>
      <c r="G176" s="910">
        <v>-0.99037155437650615</v>
      </c>
      <c r="H176" s="56">
        <v>440.4</v>
      </c>
      <c r="I176" s="56">
        <v>1.1019283746556368</v>
      </c>
      <c r="J176" s="64">
        <v>-35.897435897435898</v>
      </c>
      <c r="K176" s="64">
        <v>1.5802781289506951</v>
      </c>
      <c r="L176" s="916">
        <v>-0.28903006724678071</v>
      </c>
    </row>
    <row r="177" spans="1:12" ht="14.25">
      <c r="A177" s="22" t="s">
        <v>94</v>
      </c>
      <c r="B177" s="26" t="s">
        <v>28</v>
      </c>
      <c r="C177" s="65">
        <v>23296.124964124894</v>
      </c>
      <c r="D177" s="65">
        <v>23040.041627858092</v>
      </c>
      <c r="E177" s="66">
        <v>23762.047463407391</v>
      </c>
      <c r="F177" s="66">
        <v>23500.842460415253</v>
      </c>
      <c r="G177" s="917">
        <v>1.1114708054918048</v>
      </c>
      <c r="H177" s="67">
        <v>375.63271375464683</v>
      </c>
      <c r="I177" s="67">
        <v>0.6832602096338608</v>
      </c>
      <c r="J177" s="68">
        <v>-19.701492537313435</v>
      </c>
      <c r="K177" s="68">
        <v>11.335861778339655</v>
      </c>
      <c r="L177" s="918">
        <v>0.63127638131137509</v>
      </c>
    </row>
    <row r="178" spans="1:12" ht="15">
      <c r="A178" s="24" t="s">
        <v>94</v>
      </c>
      <c r="B178" s="25" t="s">
        <v>29</v>
      </c>
      <c r="C178" s="54">
        <v>22936.50588235294</v>
      </c>
      <c r="D178" s="54">
        <v>22908.948039215687</v>
      </c>
      <c r="E178" s="55">
        <v>23395.236000000001</v>
      </c>
      <c r="F178" s="55">
        <v>23367.127</v>
      </c>
      <c r="G178" s="910">
        <v>0.12029292261731782</v>
      </c>
      <c r="H178" s="56">
        <v>357.8</v>
      </c>
      <c r="I178" s="56">
        <v>-1.0782416367155039</v>
      </c>
      <c r="J178" s="64">
        <v>-20</v>
      </c>
      <c r="K178" s="64">
        <v>6.405394016013485</v>
      </c>
      <c r="L178" s="916">
        <v>0.33413662665416233</v>
      </c>
    </row>
    <row r="179" spans="1:12" ht="15">
      <c r="A179" s="24" t="s">
        <v>94</v>
      </c>
      <c r="B179" s="25" t="s">
        <v>30</v>
      </c>
      <c r="C179" s="54">
        <v>23715.282352941176</v>
      </c>
      <c r="D179" s="54">
        <v>23200.180392156864</v>
      </c>
      <c r="E179" s="55">
        <v>24189.588</v>
      </c>
      <c r="F179" s="55">
        <v>23664.184000000001</v>
      </c>
      <c r="G179" s="910">
        <v>2.220249808740494</v>
      </c>
      <c r="H179" s="56">
        <v>398.8</v>
      </c>
      <c r="I179" s="56">
        <v>2.7835051546391782</v>
      </c>
      <c r="J179" s="64">
        <v>-19.310344827586206</v>
      </c>
      <c r="K179" s="64">
        <v>4.9304677623261695</v>
      </c>
      <c r="L179" s="916">
        <v>0.29713975465721276</v>
      </c>
    </row>
    <row r="180" spans="1:12" ht="14.25">
      <c r="A180" s="22" t="s">
        <v>94</v>
      </c>
      <c r="B180" s="26" t="s">
        <v>31</v>
      </c>
      <c r="C180" s="65">
        <v>21946.163100020392</v>
      </c>
      <c r="D180" s="65">
        <v>22277.848800430063</v>
      </c>
      <c r="E180" s="66">
        <v>22385.0863620208</v>
      </c>
      <c r="F180" s="66">
        <v>22723.405776438663</v>
      </c>
      <c r="G180" s="917">
        <v>-1.4888587465557575</v>
      </c>
      <c r="H180" s="67">
        <v>322.66510067114098</v>
      </c>
      <c r="I180" s="67">
        <v>-1.0122570057369529</v>
      </c>
      <c r="J180" s="68">
        <v>-16.892430278884461</v>
      </c>
      <c r="K180" s="68">
        <v>21.976401179941004</v>
      </c>
      <c r="L180" s="918">
        <v>1.9252748019253474</v>
      </c>
    </row>
    <row r="181" spans="1:12" ht="15">
      <c r="A181" s="24" t="s">
        <v>94</v>
      </c>
      <c r="B181" s="25" t="s">
        <v>32</v>
      </c>
      <c r="C181" s="54">
        <v>21514.960784313724</v>
      </c>
      <c r="D181" s="54">
        <v>22221.039215686273</v>
      </c>
      <c r="E181" s="55">
        <v>21945.26</v>
      </c>
      <c r="F181" s="55">
        <v>22665.46</v>
      </c>
      <c r="G181" s="910">
        <v>-3.1775220974998999</v>
      </c>
      <c r="H181" s="56">
        <v>310.3</v>
      </c>
      <c r="I181" s="56">
        <v>-1.6169942929613084</v>
      </c>
      <c r="J181" s="64">
        <v>-16.197183098591552</v>
      </c>
      <c r="K181" s="64">
        <v>15.044247787610621</v>
      </c>
      <c r="L181" s="916">
        <v>1.4318496409418238</v>
      </c>
    </row>
    <row r="182" spans="1:12" ht="15.75" thickBot="1">
      <c r="A182" s="27" t="s">
        <v>94</v>
      </c>
      <c r="B182" s="28" t="s">
        <v>33</v>
      </c>
      <c r="C182" s="69">
        <v>22777.025490196076</v>
      </c>
      <c r="D182" s="69">
        <v>22386.591176470589</v>
      </c>
      <c r="E182" s="70">
        <v>23232.565999999999</v>
      </c>
      <c r="F182" s="70">
        <v>22834.323</v>
      </c>
      <c r="G182" s="919">
        <v>1.7440543343457064</v>
      </c>
      <c r="H182" s="64">
        <v>349.5</v>
      </c>
      <c r="I182" s="64">
        <v>0.34453057708871332</v>
      </c>
      <c r="J182" s="64">
        <v>-18.362282878411911</v>
      </c>
      <c r="K182" s="64">
        <v>6.9321533923303837</v>
      </c>
      <c r="L182" s="916">
        <v>0.49342516098352363</v>
      </c>
    </row>
    <row r="183" spans="1:12" ht="15.75" thickBot="1">
      <c r="A183" s="29"/>
      <c r="B183" s="30"/>
      <c r="C183" s="71"/>
      <c r="D183" s="71"/>
      <c r="E183" s="71"/>
      <c r="F183" s="71"/>
      <c r="G183" s="920"/>
      <c r="H183" s="72"/>
      <c r="I183" s="72"/>
      <c r="J183" s="72"/>
      <c r="K183" s="72"/>
      <c r="L183" s="921"/>
    </row>
    <row r="184" spans="1:12" ht="15">
      <c r="A184" s="24" t="s">
        <v>95</v>
      </c>
      <c r="B184" s="31" t="s">
        <v>30</v>
      </c>
      <c r="C184" s="73">
        <v>23539.398039215688</v>
      </c>
      <c r="D184" s="73">
        <v>23394.189215686274</v>
      </c>
      <c r="E184" s="74">
        <v>24010.186000000002</v>
      </c>
      <c r="F184" s="74">
        <v>23862.073</v>
      </c>
      <c r="G184" s="922">
        <v>0.62070466384040146</v>
      </c>
      <c r="H184" s="75">
        <v>409.8</v>
      </c>
      <c r="I184" s="75">
        <v>-0.89480048367593434</v>
      </c>
      <c r="J184" s="75">
        <v>-36.263736263736263</v>
      </c>
      <c r="K184" s="75">
        <v>2.4441635061104088</v>
      </c>
      <c r="L184" s="923">
        <v>-0.46364924353010872</v>
      </c>
    </row>
    <row r="185" spans="1:12" ht="15.75" thickBot="1">
      <c r="A185" s="27" t="s">
        <v>95</v>
      </c>
      <c r="B185" s="28" t="s">
        <v>33</v>
      </c>
      <c r="C185" s="69">
        <v>22577.040196078429</v>
      </c>
      <c r="D185" s="69">
        <v>22471.21862745098</v>
      </c>
      <c r="E185" s="70">
        <v>23028.580999999998</v>
      </c>
      <c r="F185" s="70">
        <v>22920.643</v>
      </c>
      <c r="G185" s="919">
        <v>0.4709204711229012</v>
      </c>
      <c r="H185" s="64">
        <v>379.3</v>
      </c>
      <c r="I185" s="64">
        <v>-0.28916929547843478</v>
      </c>
      <c r="J185" s="64">
        <v>-26.178010471204189</v>
      </c>
      <c r="K185" s="64">
        <v>2.9709228824273071</v>
      </c>
      <c r="L185" s="916">
        <v>-8.068280538224748E-2</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80</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80</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80</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80</v>
      </c>
    </row>
    <row r="191" spans="1:12" ht="14.25">
      <c r="A191" s="32" t="s">
        <v>96</v>
      </c>
      <c r="B191" s="26" t="s">
        <v>28</v>
      </c>
      <c r="C191" s="65" t="s">
        <v>80</v>
      </c>
      <c r="D191" s="65" t="s">
        <v>80</v>
      </c>
      <c r="E191" s="66" t="s">
        <v>80</v>
      </c>
      <c r="F191" s="66" t="s">
        <v>80</v>
      </c>
      <c r="G191" s="917" t="s">
        <v>80</v>
      </c>
      <c r="H191" s="67" t="s">
        <v>80</v>
      </c>
      <c r="I191" s="67" t="s">
        <v>80</v>
      </c>
      <c r="J191" s="68" t="s">
        <v>80</v>
      </c>
      <c r="K191" s="68" t="s">
        <v>80</v>
      </c>
      <c r="L191" s="918" t="s">
        <v>80</v>
      </c>
    </row>
    <row r="192" spans="1:12" ht="15">
      <c r="A192" s="17" t="s">
        <v>96</v>
      </c>
      <c r="B192" s="25" t="s">
        <v>30</v>
      </c>
      <c r="C192" s="54" t="s">
        <v>80</v>
      </c>
      <c r="D192" s="54" t="s">
        <v>80</v>
      </c>
      <c r="E192" s="55" t="s">
        <v>80</v>
      </c>
      <c r="F192" s="55" t="s">
        <v>80</v>
      </c>
      <c r="G192" s="910" t="s">
        <v>80</v>
      </c>
      <c r="H192" s="56" t="s">
        <v>80</v>
      </c>
      <c r="I192" s="56" t="s">
        <v>80</v>
      </c>
      <c r="J192" s="64" t="s">
        <v>80</v>
      </c>
      <c r="K192" s="64" t="s">
        <v>80</v>
      </c>
      <c r="L192" s="916" t="s">
        <v>80</v>
      </c>
    </row>
    <row r="193" spans="1:12" ht="15">
      <c r="A193" s="17" t="s">
        <v>96</v>
      </c>
      <c r="B193" s="25" t="s">
        <v>35</v>
      </c>
      <c r="C193" s="54" t="s">
        <v>80</v>
      </c>
      <c r="D193" s="54" t="s">
        <v>80</v>
      </c>
      <c r="E193" s="55" t="s">
        <v>80</v>
      </c>
      <c r="F193" s="55" t="s">
        <v>80</v>
      </c>
      <c r="G193" s="910" t="s">
        <v>80</v>
      </c>
      <c r="H193" s="56" t="s">
        <v>80</v>
      </c>
      <c r="I193" s="56" t="s">
        <v>80</v>
      </c>
      <c r="J193" s="64" t="s">
        <v>80</v>
      </c>
      <c r="K193" s="64" t="s">
        <v>80</v>
      </c>
      <c r="L193" s="916" t="s">
        <v>80</v>
      </c>
    </row>
    <row r="194" spans="1:12" ht="14.25">
      <c r="A194" s="32" t="s">
        <v>96</v>
      </c>
      <c r="B194" s="26" t="s">
        <v>31</v>
      </c>
      <c r="C194" s="65" t="s">
        <v>80</v>
      </c>
      <c r="D194" s="65" t="s">
        <v>80</v>
      </c>
      <c r="E194" s="66" t="s">
        <v>80</v>
      </c>
      <c r="F194" s="66" t="s">
        <v>80</v>
      </c>
      <c r="G194" s="917" t="s">
        <v>80</v>
      </c>
      <c r="H194" s="67" t="s">
        <v>80</v>
      </c>
      <c r="I194" s="67" t="s">
        <v>80</v>
      </c>
      <c r="J194" s="68" t="s">
        <v>80</v>
      </c>
      <c r="K194" s="68" t="s">
        <v>80</v>
      </c>
      <c r="L194" s="918" t="s">
        <v>80</v>
      </c>
    </row>
    <row r="195" spans="1:12" ht="15">
      <c r="A195" s="17" t="s">
        <v>96</v>
      </c>
      <c r="B195" s="25" t="s">
        <v>33</v>
      </c>
      <c r="C195" s="54" t="s">
        <v>80</v>
      </c>
      <c r="D195" s="54" t="s">
        <v>80</v>
      </c>
      <c r="E195" s="55" t="s">
        <v>80</v>
      </c>
      <c r="F195" s="55" t="s">
        <v>80</v>
      </c>
      <c r="G195" s="910" t="s">
        <v>80</v>
      </c>
      <c r="H195" s="56" t="s">
        <v>80</v>
      </c>
      <c r="I195" s="56" t="s">
        <v>80</v>
      </c>
      <c r="J195" s="64" t="s">
        <v>80</v>
      </c>
      <c r="K195" s="64" t="s">
        <v>80</v>
      </c>
      <c r="L195" s="916" t="s">
        <v>80</v>
      </c>
    </row>
    <row r="196" spans="1:12" ht="15.75" thickBot="1">
      <c r="A196" s="33" t="s">
        <v>96</v>
      </c>
      <c r="B196" s="25" t="s">
        <v>36</v>
      </c>
      <c r="C196" s="69" t="s">
        <v>80</v>
      </c>
      <c r="D196" s="69" t="s">
        <v>80</v>
      </c>
      <c r="E196" s="70" t="s">
        <v>80</v>
      </c>
      <c r="F196" s="70" t="s">
        <v>80</v>
      </c>
      <c r="G196" s="919" t="s">
        <v>80</v>
      </c>
      <c r="H196" s="64" t="s">
        <v>80</v>
      </c>
      <c r="I196" s="64" t="s">
        <v>80</v>
      </c>
      <c r="J196" s="64" t="s">
        <v>80</v>
      </c>
      <c r="K196" s="64" t="s">
        <v>80</v>
      </c>
      <c r="L196" s="916" t="s">
        <v>80</v>
      </c>
    </row>
    <row r="197" spans="1:12" ht="15.75" thickBot="1">
      <c r="A197" s="29"/>
      <c r="B197" s="30"/>
      <c r="C197" s="71"/>
      <c r="D197" s="71"/>
      <c r="E197" s="71"/>
      <c r="F197" s="71"/>
      <c r="G197" s="920"/>
      <c r="H197" s="72"/>
      <c r="I197" s="72"/>
      <c r="J197" s="72"/>
      <c r="K197" s="72"/>
      <c r="L197" s="921"/>
    </row>
    <row r="198" spans="1:12" ht="14.25">
      <c r="A198" s="22" t="s">
        <v>24</v>
      </c>
      <c r="B198" s="23" t="s">
        <v>28</v>
      </c>
      <c r="C198" s="60">
        <v>21324.151016150357</v>
      </c>
      <c r="D198" s="60">
        <v>21243.724933435722</v>
      </c>
      <c r="E198" s="61">
        <v>21750.634036473366</v>
      </c>
      <c r="F198" s="61">
        <v>21668.599432104438</v>
      </c>
      <c r="G198" s="914">
        <v>0.37858747920451402</v>
      </c>
      <c r="H198" s="62">
        <v>362.95142857142866</v>
      </c>
      <c r="I198" s="62">
        <v>2.7698547750838887</v>
      </c>
      <c r="J198" s="63">
        <v>-31.818181818181817</v>
      </c>
      <c r="K198" s="63">
        <v>4.4247787610619467</v>
      </c>
      <c r="L198" s="915">
        <v>-0.49613512294508322</v>
      </c>
    </row>
    <row r="199" spans="1:12" ht="15">
      <c r="A199" s="24" t="s">
        <v>24</v>
      </c>
      <c r="B199" s="25" t="s">
        <v>29</v>
      </c>
      <c r="C199" s="54">
        <v>21276.924509803921</v>
      </c>
      <c r="D199" s="54">
        <v>21015.473529411764</v>
      </c>
      <c r="E199" s="55">
        <v>21702.463</v>
      </c>
      <c r="F199" s="55">
        <v>21435.782999999999</v>
      </c>
      <c r="G199" s="910">
        <v>1.2440879812974421</v>
      </c>
      <c r="H199" s="56">
        <v>340</v>
      </c>
      <c r="I199" s="56">
        <v>5.3283767038413847</v>
      </c>
      <c r="J199" s="64">
        <v>-52.631578947368418</v>
      </c>
      <c r="K199" s="64">
        <v>0.75853350189633373</v>
      </c>
      <c r="L199" s="916">
        <v>-0.45571797597553076</v>
      </c>
    </row>
    <row r="200" spans="1:12" ht="15">
      <c r="A200" s="24" t="s">
        <v>24</v>
      </c>
      <c r="B200" s="25" t="s">
        <v>30</v>
      </c>
      <c r="C200" s="54">
        <v>21644.846078431372</v>
      </c>
      <c r="D200" s="54">
        <v>21621.776470588233</v>
      </c>
      <c r="E200" s="55">
        <v>22077.742999999999</v>
      </c>
      <c r="F200" s="55">
        <v>22054.212</v>
      </c>
      <c r="G200" s="910">
        <v>0.10669617214162555</v>
      </c>
      <c r="H200" s="56">
        <v>353.8</v>
      </c>
      <c r="I200" s="56">
        <v>0.91272104962920375</v>
      </c>
      <c r="J200" s="64">
        <v>-26.890756302521009</v>
      </c>
      <c r="K200" s="64">
        <v>1.8331226295828067</v>
      </c>
      <c r="L200" s="916">
        <v>-6.8139552874454834E-2</v>
      </c>
    </row>
    <row r="201" spans="1:12" ht="15">
      <c r="A201" s="24" t="s">
        <v>24</v>
      </c>
      <c r="B201" s="25" t="s">
        <v>35</v>
      </c>
      <c r="C201" s="54">
        <v>21044.243137254904</v>
      </c>
      <c r="D201" s="54">
        <v>21004.465686274511</v>
      </c>
      <c r="E201" s="55">
        <v>21465.128000000001</v>
      </c>
      <c r="F201" s="55">
        <v>21424.555</v>
      </c>
      <c r="G201" s="910">
        <v>0.18937616207197919</v>
      </c>
      <c r="H201" s="56">
        <v>381.6</v>
      </c>
      <c r="I201" s="56">
        <v>1.4084507042253551</v>
      </c>
      <c r="J201" s="64">
        <v>-23.008849557522122</v>
      </c>
      <c r="K201" s="64">
        <v>1.8331226295828067</v>
      </c>
      <c r="L201" s="916">
        <v>2.7722405904903047E-2</v>
      </c>
    </row>
    <row r="202" spans="1:12" ht="14.25">
      <c r="A202" s="22" t="s">
        <v>24</v>
      </c>
      <c r="B202" s="26" t="s">
        <v>31</v>
      </c>
      <c r="C202" s="65">
        <v>20773.918065966354</v>
      </c>
      <c r="D202" s="65">
        <v>20753.765279121188</v>
      </c>
      <c r="E202" s="66">
        <v>21189.396427285683</v>
      </c>
      <c r="F202" s="66">
        <v>21168.840584703612</v>
      </c>
      <c r="G202" s="917">
        <v>9.7104243852279518E-2</v>
      </c>
      <c r="H202" s="67">
        <v>304.72239999999999</v>
      </c>
      <c r="I202" s="67">
        <v>-0.10625167303063704</v>
      </c>
      <c r="J202" s="68">
        <v>-32.275541795665639</v>
      </c>
      <c r="K202" s="68">
        <v>18.436578171091444</v>
      </c>
      <c r="L202" s="918">
        <v>-2.2056969527302535</v>
      </c>
    </row>
    <row r="203" spans="1:12" ht="15">
      <c r="A203" s="24" t="s">
        <v>24</v>
      </c>
      <c r="B203" s="25" t="s">
        <v>32</v>
      </c>
      <c r="C203" s="54">
        <v>20318.369607843139</v>
      </c>
      <c r="D203" s="54">
        <v>20341.979411764703</v>
      </c>
      <c r="E203" s="55">
        <v>20724.737000000001</v>
      </c>
      <c r="F203" s="55">
        <v>20748.819</v>
      </c>
      <c r="G203" s="910">
        <v>-0.11606443720964801</v>
      </c>
      <c r="H203" s="56">
        <v>266.7</v>
      </c>
      <c r="I203" s="56">
        <v>-2.5931336742147635</v>
      </c>
      <c r="J203" s="64">
        <v>-30.357142857142854</v>
      </c>
      <c r="K203" s="64">
        <v>5.7522123893805306</v>
      </c>
      <c r="L203" s="916">
        <v>-0.51076891753750697</v>
      </c>
    </row>
    <row r="204" spans="1:12" ht="15">
      <c r="A204" s="24" t="s">
        <v>24</v>
      </c>
      <c r="B204" s="25" t="s">
        <v>33</v>
      </c>
      <c r="C204" s="54">
        <v>21027.927450980391</v>
      </c>
      <c r="D204" s="54">
        <v>20897.997058823526</v>
      </c>
      <c r="E204" s="55">
        <v>21448.486000000001</v>
      </c>
      <c r="F204" s="55">
        <v>21315.956999999999</v>
      </c>
      <c r="G204" s="910">
        <v>0.62173610126912093</v>
      </c>
      <c r="H204" s="56">
        <v>303.7</v>
      </c>
      <c r="I204" s="56">
        <v>-0.26272577996716301</v>
      </c>
      <c r="J204" s="64">
        <v>-38.617200674536257</v>
      </c>
      <c r="K204" s="64">
        <v>7.6696165191740411</v>
      </c>
      <c r="L204" s="916">
        <v>-1.8047404068524804</v>
      </c>
    </row>
    <row r="205" spans="1:12" ht="15">
      <c r="A205" s="24" t="s">
        <v>24</v>
      </c>
      <c r="B205" s="25" t="s">
        <v>36</v>
      </c>
      <c r="C205" s="54">
        <v>20835.034313725489</v>
      </c>
      <c r="D205" s="54">
        <v>20924.722549019607</v>
      </c>
      <c r="E205" s="55">
        <v>21251.735000000001</v>
      </c>
      <c r="F205" s="55">
        <v>21343.217000000001</v>
      </c>
      <c r="G205" s="910">
        <v>-0.42862329516679687</v>
      </c>
      <c r="H205" s="56">
        <v>349.9</v>
      </c>
      <c r="I205" s="56">
        <v>1.1271676300577969</v>
      </c>
      <c r="J205" s="64">
        <v>-22.475570032573287</v>
      </c>
      <c r="K205" s="64">
        <v>5.0147492625368733</v>
      </c>
      <c r="L205" s="916">
        <v>0.10981237165973656</v>
      </c>
    </row>
    <row r="206" spans="1:12" ht="14.25">
      <c r="A206" s="22" t="s">
        <v>24</v>
      </c>
      <c r="B206" s="26" t="s">
        <v>37</v>
      </c>
      <c r="C206" s="65">
        <v>17532.661102472997</v>
      </c>
      <c r="D206" s="65">
        <v>17856.056683757874</v>
      </c>
      <c r="E206" s="66">
        <v>17883.314324522456</v>
      </c>
      <c r="F206" s="66">
        <v>18213.177817433032</v>
      </c>
      <c r="G206" s="917">
        <v>-1.8111254181839782</v>
      </c>
      <c r="H206" s="67">
        <v>227.85270588235292</v>
      </c>
      <c r="I206" s="67">
        <v>-0.77665387722098389</v>
      </c>
      <c r="J206" s="68">
        <v>-30.098684210526315</v>
      </c>
      <c r="K206" s="68">
        <v>8.9549093973872722</v>
      </c>
      <c r="L206" s="918">
        <v>-0.75910242558764374</v>
      </c>
    </row>
    <row r="207" spans="1:12" ht="15">
      <c r="A207" s="24" t="s">
        <v>24</v>
      </c>
      <c r="B207" s="25" t="s">
        <v>82</v>
      </c>
      <c r="C207" s="76">
        <v>17634.97745098039</v>
      </c>
      <c r="D207" s="76">
        <v>17710.26274509804</v>
      </c>
      <c r="E207" s="77">
        <v>17987.677</v>
      </c>
      <c r="F207" s="77">
        <v>18064.468000000001</v>
      </c>
      <c r="G207" s="924">
        <v>-0.42509416828661145</v>
      </c>
      <c r="H207" s="78">
        <v>216.8</v>
      </c>
      <c r="I207" s="78">
        <v>0.32392410920870757</v>
      </c>
      <c r="J207" s="79">
        <v>-25.28409090909091</v>
      </c>
      <c r="K207" s="79">
        <v>5.541508638853772</v>
      </c>
      <c r="L207" s="925">
        <v>-8.2392942868547259E-2</v>
      </c>
    </row>
    <row r="208" spans="1:12" ht="15">
      <c r="A208" s="24" t="s">
        <v>24</v>
      </c>
      <c r="B208" s="25" t="s">
        <v>38</v>
      </c>
      <c r="C208" s="54">
        <v>17238.23137254902</v>
      </c>
      <c r="D208" s="54">
        <v>18106.352941176468</v>
      </c>
      <c r="E208" s="55">
        <v>17582.995999999999</v>
      </c>
      <c r="F208" s="55">
        <v>18468.48</v>
      </c>
      <c r="G208" s="910">
        <v>-4.7945689087569763</v>
      </c>
      <c r="H208" s="56">
        <v>240</v>
      </c>
      <c r="I208" s="56">
        <v>-1.4778325123152687</v>
      </c>
      <c r="J208" s="64">
        <v>-35.922330097087382</v>
      </c>
      <c r="K208" s="64">
        <v>2.781289506953224</v>
      </c>
      <c r="L208" s="916">
        <v>-0.50997107780472417</v>
      </c>
    </row>
    <row r="209" spans="1:12" ht="15.75" thickBot="1">
      <c r="A209" s="24" t="s">
        <v>24</v>
      </c>
      <c r="B209" s="25" t="s">
        <v>39</v>
      </c>
      <c r="C209" s="54">
        <v>17961.706862745097</v>
      </c>
      <c r="D209" s="54">
        <v>17746.159803921568</v>
      </c>
      <c r="E209" s="55">
        <v>18320.940999999999</v>
      </c>
      <c r="F209" s="55">
        <v>18101.082999999999</v>
      </c>
      <c r="G209" s="910">
        <v>1.2146124074454563</v>
      </c>
      <c r="H209" s="56">
        <v>271.3</v>
      </c>
      <c r="I209" s="56">
        <v>1.4584891548242462</v>
      </c>
      <c r="J209" s="64">
        <v>-40</v>
      </c>
      <c r="K209" s="64">
        <v>0.63211125158027814</v>
      </c>
      <c r="L209" s="916">
        <v>-0.16673840491436964</v>
      </c>
    </row>
    <row r="210" spans="1:12" ht="15.75" thickBot="1">
      <c r="A210" s="29"/>
      <c r="B210" s="30"/>
      <c r="C210" s="71"/>
      <c r="D210" s="71"/>
      <c r="E210" s="71"/>
      <c r="F210" s="71"/>
      <c r="G210" s="920"/>
      <c r="H210" s="72"/>
      <c r="I210" s="72"/>
      <c r="J210" s="72"/>
      <c r="K210" s="72"/>
      <c r="L210" s="921"/>
    </row>
    <row r="211" spans="1:12" ht="14.25">
      <c r="A211" s="22" t="s">
        <v>97</v>
      </c>
      <c r="B211" s="26" t="s">
        <v>25</v>
      </c>
      <c r="C211" s="65">
        <v>23005.721549674035</v>
      </c>
      <c r="D211" s="65">
        <v>23112.601200559482</v>
      </c>
      <c r="E211" s="66">
        <v>23465.835980667518</v>
      </c>
      <c r="F211" s="66">
        <v>23574.853224570674</v>
      </c>
      <c r="G211" s="917">
        <v>-0.46243021267056517</v>
      </c>
      <c r="H211" s="67">
        <v>353.72064516129029</v>
      </c>
      <c r="I211" s="67">
        <v>3.9736357069649153</v>
      </c>
      <c r="J211" s="68">
        <v>74.157303370786522</v>
      </c>
      <c r="K211" s="68">
        <v>3.2659081331647704</v>
      </c>
      <c r="L211" s="918">
        <v>1.8439557446042973</v>
      </c>
    </row>
    <row r="212" spans="1:12" ht="15">
      <c r="A212" s="24" t="s">
        <v>97</v>
      </c>
      <c r="B212" s="25" t="s">
        <v>26</v>
      </c>
      <c r="C212" s="54">
        <v>22222.903921568628</v>
      </c>
      <c r="D212" s="54">
        <v>23232.221568627454</v>
      </c>
      <c r="E212" s="55">
        <v>22667.362000000001</v>
      </c>
      <c r="F212" s="55">
        <v>23696.866000000002</v>
      </c>
      <c r="G212" s="910">
        <v>-4.3444732311859333</v>
      </c>
      <c r="H212" s="56">
        <v>284.5</v>
      </c>
      <c r="I212" s="56">
        <v>-12.001237240952678</v>
      </c>
      <c r="J212" s="64">
        <v>-38.888888888888893</v>
      </c>
      <c r="K212" s="64">
        <v>0.2317741255794353</v>
      </c>
      <c r="L212" s="916">
        <v>-5.581175075863784E-2</v>
      </c>
    </row>
    <row r="213" spans="1:12" ht="15">
      <c r="A213" s="24" t="s">
        <v>97</v>
      </c>
      <c r="B213" s="25" t="s">
        <v>27</v>
      </c>
      <c r="C213" s="54">
        <v>23049.738235294117</v>
      </c>
      <c r="D213" s="54">
        <v>23237.671568627451</v>
      </c>
      <c r="E213" s="55">
        <v>23510.733</v>
      </c>
      <c r="F213" s="55">
        <v>23702.424999999999</v>
      </c>
      <c r="G213" s="910">
        <v>-0.80874425296145491</v>
      </c>
      <c r="H213" s="56">
        <v>351.5</v>
      </c>
      <c r="I213" s="56">
        <v>2.5678435949810363</v>
      </c>
      <c r="J213" s="64">
        <v>111.36363636363636</v>
      </c>
      <c r="K213" s="64">
        <v>1.9595448798988624</v>
      </c>
      <c r="L213" s="916">
        <v>1.2565571821835726</v>
      </c>
    </row>
    <row r="214" spans="1:12" ht="15">
      <c r="A214" s="24" t="s">
        <v>97</v>
      </c>
      <c r="B214" s="25" t="s">
        <v>34</v>
      </c>
      <c r="C214" s="54">
        <v>23058.920588235291</v>
      </c>
      <c r="D214" s="54">
        <v>22837.307843137256</v>
      </c>
      <c r="E214" s="55">
        <v>23520.098999999998</v>
      </c>
      <c r="F214" s="55">
        <v>23294.054</v>
      </c>
      <c r="G214" s="910">
        <v>0.9703978534607941</v>
      </c>
      <c r="H214" s="56">
        <v>372.7</v>
      </c>
      <c r="I214" s="56">
        <v>7.2826712723085816</v>
      </c>
      <c r="J214" s="64">
        <v>88.888888888888886</v>
      </c>
      <c r="K214" s="64">
        <v>1.0745891276864727</v>
      </c>
      <c r="L214" s="916">
        <v>0.64321031317936295</v>
      </c>
    </row>
    <row r="215" spans="1:12" ht="14.25">
      <c r="A215" s="22" t="s">
        <v>97</v>
      </c>
      <c r="B215" s="26" t="s">
        <v>28</v>
      </c>
      <c r="C215" s="65">
        <v>22104.095448960961</v>
      </c>
      <c r="D215" s="65">
        <v>22883.42492528589</v>
      </c>
      <c r="E215" s="66">
        <v>22546.177357940182</v>
      </c>
      <c r="F215" s="66">
        <v>23341.093423791608</v>
      </c>
      <c r="G215" s="917">
        <v>-3.405650504106922</v>
      </c>
      <c r="H215" s="67">
        <v>311.20921305182344</v>
      </c>
      <c r="I215" s="67">
        <v>1.4592473275465292</v>
      </c>
      <c r="J215" s="68">
        <v>-8.9160839160839167</v>
      </c>
      <c r="K215" s="68">
        <v>10.977665402444163</v>
      </c>
      <c r="L215" s="918">
        <v>1.8388253321453938</v>
      </c>
    </row>
    <row r="216" spans="1:12" ht="15">
      <c r="A216" s="24" t="s">
        <v>97</v>
      </c>
      <c r="B216" s="25" t="s">
        <v>29</v>
      </c>
      <c r="C216" s="54">
        <v>22014.45</v>
      </c>
      <c r="D216" s="54">
        <v>22774.00294117647</v>
      </c>
      <c r="E216" s="55">
        <v>22454.739000000001</v>
      </c>
      <c r="F216" s="55">
        <v>23229.483</v>
      </c>
      <c r="G216" s="910">
        <v>-3.3351753889658191</v>
      </c>
      <c r="H216" s="56">
        <v>274.39999999999998</v>
      </c>
      <c r="I216" s="56">
        <v>-0.21818181818182644</v>
      </c>
      <c r="J216" s="64">
        <v>-19.642857142857142</v>
      </c>
      <c r="K216" s="64">
        <v>0.94816687737041727</v>
      </c>
      <c r="L216" s="916">
        <v>5.3455262096411826E-2</v>
      </c>
    </row>
    <row r="217" spans="1:12" ht="15">
      <c r="A217" s="24" t="s">
        <v>97</v>
      </c>
      <c r="B217" s="25" t="s">
        <v>30</v>
      </c>
      <c r="C217" s="54">
        <v>21665.113725490195</v>
      </c>
      <c r="D217" s="54">
        <v>23101.100980392155</v>
      </c>
      <c r="E217" s="55">
        <v>22098.416000000001</v>
      </c>
      <c r="F217" s="55">
        <v>23563.123</v>
      </c>
      <c r="G217" s="910">
        <v>-6.2160987743432763</v>
      </c>
      <c r="H217" s="56">
        <v>298.7</v>
      </c>
      <c r="I217" s="56">
        <v>-1.125455147302229</v>
      </c>
      <c r="J217" s="64">
        <v>-20.958083832335326</v>
      </c>
      <c r="K217" s="64">
        <v>5.5625790139064479</v>
      </c>
      <c r="L217" s="916">
        <v>0.226263308522201</v>
      </c>
    </row>
    <row r="218" spans="1:12" ht="15">
      <c r="A218" s="24" t="s">
        <v>97</v>
      </c>
      <c r="B218" s="25" t="s">
        <v>35</v>
      </c>
      <c r="C218" s="54">
        <v>22607.693137254904</v>
      </c>
      <c r="D218" s="54">
        <v>22540.631372549018</v>
      </c>
      <c r="E218" s="55">
        <v>23059.847000000002</v>
      </c>
      <c r="F218" s="55">
        <v>22991.444</v>
      </c>
      <c r="G218" s="910">
        <v>0.29751502341480629</v>
      </c>
      <c r="H218" s="56">
        <v>334.6</v>
      </c>
      <c r="I218" s="56">
        <v>2.9538461538461607</v>
      </c>
      <c r="J218" s="64">
        <v>16.483516483516482</v>
      </c>
      <c r="K218" s="64">
        <v>4.4669195111672986</v>
      </c>
      <c r="L218" s="916">
        <v>1.5591067615267811</v>
      </c>
    </row>
    <row r="219" spans="1:12" ht="14.25">
      <c r="A219" s="22" t="s">
        <v>97</v>
      </c>
      <c r="B219" s="26" t="s">
        <v>31</v>
      </c>
      <c r="C219" s="65">
        <v>21559.296838799019</v>
      </c>
      <c r="D219" s="65">
        <v>21535.790844414023</v>
      </c>
      <c r="E219" s="66">
        <v>21990.482775574998</v>
      </c>
      <c r="F219" s="66">
        <v>21966.506661302305</v>
      </c>
      <c r="G219" s="917">
        <v>0.10914850796431323</v>
      </c>
      <c r="H219" s="67">
        <v>271.51417624521071</v>
      </c>
      <c r="I219" s="67">
        <v>1.772929121398644</v>
      </c>
      <c r="J219" s="68">
        <v>-31.043593130779389</v>
      </c>
      <c r="K219" s="68">
        <v>10.998735777496838</v>
      </c>
      <c r="L219" s="918">
        <v>-1.0958480218321274</v>
      </c>
    </row>
    <row r="220" spans="1:12" ht="15">
      <c r="A220" s="24" t="s">
        <v>97</v>
      </c>
      <c r="B220" s="25" t="s">
        <v>32</v>
      </c>
      <c r="C220" s="54">
        <v>20645.358823529412</v>
      </c>
      <c r="D220" s="54">
        <v>20985.138235294118</v>
      </c>
      <c r="E220" s="55">
        <v>21058.266</v>
      </c>
      <c r="F220" s="55">
        <v>21404.841</v>
      </c>
      <c r="G220" s="910">
        <v>-1.6191430714201556</v>
      </c>
      <c r="H220" s="56">
        <v>237.8</v>
      </c>
      <c r="I220" s="56">
        <v>1.7108639863130881</v>
      </c>
      <c r="J220" s="64">
        <v>-32.989690721649481</v>
      </c>
      <c r="K220" s="64">
        <v>2.7391487568478716</v>
      </c>
      <c r="L220" s="916">
        <v>-0.3603879103513612</v>
      </c>
    </row>
    <row r="221" spans="1:12" ht="15">
      <c r="A221" s="24" t="s">
        <v>97</v>
      </c>
      <c r="B221" s="25" t="s">
        <v>33</v>
      </c>
      <c r="C221" s="54">
        <v>21851.092156862745</v>
      </c>
      <c r="D221" s="54">
        <v>21725.047058823529</v>
      </c>
      <c r="E221" s="55">
        <v>22288.114000000001</v>
      </c>
      <c r="F221" s="55">
        <v>22159.547999999999</v>
      </c>
      <c r="G221" s="910">
        <v>0.58018331420840596</v>
      </c>
      <c r="H221" s="56">
        <v>274.2</v>
      </c>
      <c r="I221" s="56">
        <v>2.0468924451060664</v>
      </c>
      <c r="J221" s="56">
        <v>-25.066666666666666</v>
      </c>
      <c r="K221" s="56">
        <v>5.9207753898019382</v>
      </c>
      <c r="L221" s="911">
        <v>-7.0597033907919382E-2</v>
      </c>
    </row>
    <row r="222" spans="1:12" ht="15.75" thickBot="1">
      <c r="A222" s="34" t="s">
        <v>97</v>
      </c>
      <c r="B222" s="35" t="s">
        <v>36</v>
      </c>
      <c r="C222" s="57">
        <v>21730.340196078432</v>
      </c>
      <c r="D222" s="57">
        <v>21641.614705882352</v>
      </c>
      <c r="E222" s="58">
        <v>22164.947</v>
      </c>
      <c r="F222" s="58">
        <v>22074.447</v>
      </c>
      <c r="G222" s="912">
        <v>0.40997629521591189</v>
      </c>
      <c r="H222" s="59">
        <v>304.2</v>
      </c>
      <c r="I222" s="59">
        <v>2.4242424242424203</v>
      </c>
      <c r="J222" s="59">
        <v>-40.957446808510639</v>
      </c>
      <c r="K222" s="59">
        <v>2.338811630847029</v>
      </c>
      <c r="L222" s="913">
        <v>-0.66486307757284635</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195"/>
      <c r="H226" s="1195"/>
      <c r="I226" s="1195"/>
      <c r="J226" s="1195"/>
      <c r="K226" s="1195"/>
      <c r="L226" s="1196"/>
    </row>
    <row r="227" spans="1:12" ht="12.75" customHeight="1">
      <c r="A227" s="5"/>
      <c r="B227" s="6"/>
      <c r="C227" s="2" t="s">
        <v>9</v>
      </c>
      <c r="D227" s="2" t="s">
        <v>9</v>
      </c>
      <c r="E227" s="2"/>
      <c r="F227" s="2"/>
      <c r="G227" s="868"/>
      <c r="H227" s="1482" t="s">
        <v>10</v>
      </c>
      <c r="I227" s="1483"/>
      <c r="J227" s="897" t="s">
        <v>11</v>
      </c>
      <c r="K227" s="869" t="s">
        <v>12</v>
      </c>
      <c r="L227" s="870"/>
    </row>
    <row r="228" spans="1:12" ht="15.75" customHeight="1">
      <c r="A228" s="7" t="s">
        <v>13</v>
      </c>
      <c r="B228" s="8" t="s">
        <v>14</v>
      </c>
      <c r="C228" s="871" t="s">
        <v>40</v>
      </c>
      <c r="D228" s="871" t="s">
        <v>40</v>
      </c>
      <c r="E228" s="872" t="s">
        <v>41</v>
      </c>
      <c r="F228" s="873"/>
      <c r="G228" s="898"/>
      <c r="H228" s="1480" t="s">
        <v>15</v>
      </c>
      <c r="I228" s="1481"/>
      <c r="J228" s="899" t="s">
        <v>16</v>
      </c>
      <c r="K228" s="874" t="s">
        <v>17</v>
      </c>
      <c r="L228" s="875"/>
    </row>
    <row r="229" spans="1:12" ht="26.25" thickBot="1">
      <c r="A229" s="9" t="s">
        <v>18</v>
      </c>
      <c r="B229" s="10" t="s">
        <v>19</v>
      </c>
      <c r="C229" s="802" t="s">
        <v>519</v>
      </c>
      <c r="D229" s="802" t="s">
        <v>503</v>
      </c>
      <c r="E229" s="866" t="s">
        <v>519</v>
      </c>
      <c r="F229" s="1046" t="s">
        <v>503</v>
      </c>
      <c r="G229" s="896" t="s">
        <v>20</v>
      </c>
      <c r="H229" s="1379" t="s">
        <v>519</v>
      </c>
      <c r="I229" s="813" t="s">
        <v>20</v>
      </c>
      <c r="J229" s="900" t="s">
        <v>20</v>
      </c>
      <c r="K229" s="1380" t="s">
        <v>519</v>
      </c>
      <c r="L229" s="901" t="s">
        <v>21</v>
      </c>
    </row>
    <row r="230" spans="1:12" ht="15" thickBot="1">
      <c r="A230" s="11" t="s">
        <v>22</v>
      </c>
      <c r="B230" s="12" t="s">
        <v>23</v>
      </c>
      <c r="C230" s="42">
        <v>20745.991415173528</v>
      </c>
      <c r="D230" s="42">
        <v>20463.670365622162</v>
      </c>
      <c r="E230" s="43">
        <v>21160.911243477</v>
      </c>
      <c r="F230" s="1047">
        <v>20894.11846489711</v>
      </c>
      <c r="G230" s="902">
        <v>1.2768798024578591</v>
      </c>
      <c r="H230" s="44">
        <v>309.26574727389351</v>
      </c>
      <c r="I230" s="44">
        <v>-2.4628480126817212</v>
      </c>
      <c r="J230" s="45">
        <v>-12.758813654169</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22373.764422545602</v>
      </c>
      <c r="D233" s="51">
        <v>21515.472456100219</v>
      </c>
      <c r="E233" s="52">
        <v>22821.239710996513</v>
      </c>
      <c r="F233" s="52">
        <v>21945.781905222222</v>
      </c>
      <c r="G233" s="908">
        <v>3.9891848445188773</v>
      </c>
      <c r="H233" s="53">
        <v>365.17533156498678</v>
      </c>
      <c r="I233" s="53">
        <v>3.8739986684607262</v>
      </c>
      <c r="J233" s="53">
        <v>-26.3671875</v>
      </c>
      <c r="K233" s="53">
        <v>24.182168056446439</v>
      </c>
      <c r="L233" s="909">
        <v>-4.4692029564242972</v>
      </c>
    </row>
    <row r="234" spans="1:12" ht="15">
      <c r="A234" s="17" t="s">
        <v>90</v>
      </c>
      <c r="B234" s="18" t="s">
        <v>23</v>
      </c>
      <c r="C234" s="54">
        <v>22379.722948033941</v>
      </c>
      <c r="D234" s="54">
        <v>22198.815490032313</v>
      </c>
      <c r="E234" s="55">
        <v>22827.317406994622</v>
      </c>
      <c r="F234" s="55">
        <v>22642.791799832961</v>
      </c>
      <c r="G234" s="910">
        <v>0.81494194175747225</v>
      </c>
      <c r="H234" s="56">
        <v>394.2621212121212</v>
      </c>
      <c r="I234" s="56">
        <v>-3.4209256578703267</v>
      </c>
      <c r="J234" s="56">
        <v>-25</v>
      </c>
      <c r="K234" s="56">
        <v>4.2334830019243102</v>
      </c>
      <c r="L234" s="911">
        <v>-0.69097139091284721</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19662.871661428591</v>
      </c>
      <c r="D236" s="54">
        <v>19669.330764741469</v>
      </c>
      <c r="E236" s="55">
        <v>20056.129094657164</v>
      </c>
      <c r="F236" s="55">
        <v>20062.717380036298</v>
      </c>
      <c r="G236" s="910">
        <v>-3.2838449818813502E-2</v>
      </c>
      <c r="H236" s="56">
        <v>280.41161048689139</v>
      </c>
      <c r="I236" s="56">
        <v>-4.3214950625923443</v>
      </c>
      <c r="J236" s="56">
        <v>-14.787234042553191</v>
      </c>
      <c r="K236" s="56">
        <v>51.379089159717772</v>
      </c>
      <c r="L236" s="911">
        <v>-1.223037309224587</v>
      </c>
    </row>
    <row r="237" spans="1:12" ht="15.75" thickBot="1">
      <c r="A237" s="19" t="s">
        <v>92</v>
      </c>
      <c r="B237" s="20" t="s">
        <v>23</v>
      </c>
      <c r="C237" s="57">
        <v>20497.133940227835</v>
      </c>
      <c r="D237" s="57">
        <v>20034.16088647267</v>
      </c>
      <c r="E237" s="58">
        <v>20907.076619032392</v>
      </c>
      <c r="F237" s="58">
        <v>20587.459334973406</v>
      </c>
      <c r="G237" s="912">
        <v>1.5524853205952864</v>
      </c>
      <c r="H237" s="59">
        <v>297.91492063492069</v>
      </c>
      <c r="I237" s="59">
        <v>-2.147235432022458</v>
      </c>
      <c r="J237" s="59">
        <v>27.530364372469634</v>
      </c>
      <c r="K237" s="59">
        <v>20.205259781911479</v>
      </c>
      <c r="L237" s="913">
        <v>6.3832116565617323</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23089.811711646526</v>
      </c>
      <c r="D249" s="60">
        <v>22773.094689022106</v>
      </c>
      <c r="E249" s="61">
        <v>23551.607945879456</v>
      </c>
      <c r="F249" s="61">
        <v>23228.55658280255</v>
      </c>
      <c r="G249" s="914">
        <v>1.3907509143985264</v>
      </c>
      <c r="H249" s="62">
        <v>427.87631578947367</v>
      </c>
      <c r="I249" s="62">
        <v>7.4959605568583916</v>
      </c>
      <c r="J249" s="63">
        <v>-46.478873239436616</v>
      </c>
      <c r="K249" s="63">
        <v>2.4374599101988452</v>
      </c>
      <c r="L249" s="915">
        <v>-1.5356794294765881</v>
      </c>
    </row>
    <row r="250" spans="1:12" ht="15">
      <c r="A250" s="24" t="s">
        <v>94</v>
      </c>
      <c r="B250" s="25" t="s">
        <v>26</v>
      </c>
      <c r="C250" s="54">
        <v>23068.48039215686</v>
      </c>
      <c r="D250" s="54">
        <v>23155.874509803918</v>
      </c>
      <c r="E250" s="55">
        <v>23529.85</v>
      </c>
      <c r="F250" s="55">
        <v>23618.991999999998</v>
      </c>
      <c r="G250" s="910">
        <v>-0.37741661456170456</v>
      </c>
      <c r="H250" s="56">
        <v>427.9</v>
      </c>
      <c r="I250" s="56">
        <v>8.769700050838841</v>
      </c>
      <c r="J250" s="64">
        <v>-45.283018867924532</v>
      </c>
      <c r="K250" s="64">
        <v>1.8601667735728029</v>
      </c>
      <c r="L250" s="916">
        <v>-1.1056978039313938</v>
      </c>
    </row>
    <row r="251" spans="1:12" ht="15">
      <c r="A251" s="24" t="s">
        <v>94</v>
      </c>
      <c r="B251" s="25" t="s">
        <v>27</v>
      </c>
      <c r="C251" s="54" t="s">
        <v>208</v>
      </c>
      <c r="D251" s="54">
        <v>21696.042156862746</v>
      </c>
      <c r="E251" s="55" t="s">
        <v>208</v>
      </c>
      <c r="F251" s="55">
        <v>22129.963</v>
      </c>
      <c r="G251" s="910" t="s">
        <v>80</v>
      </c>
      <c r="H251" s="56" t="s">
        <v>208</v>
      </c>
      <c r="I251" s="56" t="s">
        <v>80</v>
      </c>
      <c r="J251" s="64" t="s">
        <v>80</v>
      </c>
      <c r="K251" s="64">
        <v>0.57729313662604231</v>
      </c>
      <c r="L251" s="916" t="s">
        <v>80</v>
      </c>
    </row>
    <row r="252" spans="1:12" ht="14.25">
      <c r="A252" s="22" t="s">
        <v>94</v>
      </c>
      <c r="B252" s="26" t="s">
        <v>28</v>
      </c>
      <c r="C252" s="65">
        <v>22453.283339844682</v>
      </c>
      <c r="D252" s="65">
        <v>21802.334202737697</v>
      </c>
      <c r="E252" s="66">
        <v>22902.349006641576</v>
      </c>
      <c r="F252" s="66">
        <v>22238.380886792453</v>
      </c>
      <c r="G252" s="917">
        <v>2.9856855282277288</v>
      </c>
      <c r="H252" s="67">
        <v>389.38965517241377</v>
      </c>
      <c r="I252" s="67">
        <v>2.3817018260219327</v>
      </c>
      <c r="J252" s="68">
        <v>-11.450381679389313</v>
      </c>
      <c r="K252" s="68">
        <v>7.4406670942912116</v>
      </c>
      <c r="L252" s="918">
        <v>0.10994521404498858</v>
      </c>
    </row>
    <row r="253" spans="1:12" ht="15">
      <c r="A253" s="24" t="s">
        <v>94</v>
      </c>
      <c r="B253" s="25" t="s">
        <v>29</v>
      </c>
      <c r="C253" s="54">
        <v>22465.100980392155</v>
      </c>
      <c r="D253" s="54">
        <v>22205.23431372549</v>
      </c>
      <c r="E253" s="55">
        <v>22914.402999999998</v>
      </c>
      <c r="F253" s="55">
        <v>22649.339</v>
      </c>
      <c r="G253" s="910">
        <v>1.170294638620573</v>
      </c>
      <c r="H253" s="56">
        <v>381.7</v>
      </c>
      <c r="I253" s="56">
        <v>2.7732902530963952</v>
      </c>
      <c r="J253" s="64">
        <v>-6.1728395061728394</v>
      </c>
      <c r="K253" s="64">
        <v>4.8749198203976905</v>
      </c>
      <c r="L253" s="916">
        <v>0.34218339062712477</v>
      </c>
    </row>
    <row r="254" spans="1:12" ht="15">
      <c r="A254" s="24" t="s">
        <v>94</v>
      </c>
      <c r="B254" s="25" t="s">
        <v>30</v>
      </c>
      <c r="C254" s="54">
        <v>22432.068627450979</v>
      </c>
      <c r="D254" s="54">
        <v>21188.391176470588</v>
      </c>
      <c r="E254" s="55">
        <v>22880.71</v>
      </c>
      <c r="F254" s="55">
        <v>21612.159</v>
      </c>
      <c r="G254" s="910">
        <v>5.8696171909525541</v>
      </c>
      <c r="H254" s="56">
        <v>404</v>
      </c>
      <c r="I254" s="56">
        <v>2.3302938196555187</v>
      </c>
      <c r="J254" s="64">
        <v>-20</v>
      </c>
      <c r="K254" s="64">
        <v>2.5657472738935216</v>
      </c>
      <c r="L254" s="916">
        <v>-0.23223817658213575</v>
      </c>
    </row>
    <row r="255" spans="1:12" ht="14.25">
      <c r="A255" s="22" t="s">
        <v>94</v>
      </c>
      <c r="B255" s="26" t="s">
        <v>31</v>
      </c>
      <c r="C255" s="65">
        <v>22173.963787592416</v>
      </c>
      <c r="D255" s="65">
        <v>21026.541367797116</v>
      </c>
      <c r="E255" s="66">
        <v>22617.443063344264</v>
      </c>
      <c r="F255" s="66">
        <v>21447.072195153058</v>
      </c>
      <c r="G255" s="917">
        <v>5.4570192963480828</v>
      </c>
      <c r="H255" s="67">
        <v>341.89506726457404</v>
      </c>
      <c r="I255" s="67">
        <v>3.998499548159403</v>
      </c>
      <c r="J255" s="68">
        <v>-28.064516129032256</v>
      </c>
      <c r="K255" s="68">
        <v>14.304041051956382</v>
      </c>
      <c r="L255" s="918">
        <v>-3.0434687409926937</v>
      </c>
    </row>
    <row r="256" spans="1:12" ht="15">
      <c r="A256" s="24" t="s">
        <v>94</v>
      </c>
      <c r="B256" s="25" t="s">
        <v>32</v>
      </c>
      <c r="C256" s="54">
        <v>22190.101960784312</v>
      </c>
      <c r="D256" s="54">
        <v>20744.091176470589</v>
      </c>
      <c r="E256" s="55">
        <v>22633.903999999999</v>
      </c>
      <c r="F256" s="55">
        <v>21158.973000000002</v>
      </c>
      <c r="G256" s="910">
        <v>6.9707116692289208</v>
      </c>
      <c r="H256" s="56">
        <v>334.5</v>
      </c>
      <c r="I256" s="56">
        <v>5.8544303797468356</v>
      </c>
      <c r="J256" s="64">
        <v>-31.555555555555554</v>
      </c>
      <c r="K256" s="64">
        <v>9.8781270044900573</v>
      </c>
      <c r="L256" s="916">
        <v>-2.7128075226504027</v>
      </c>
    </row>
    <row r="257" spans="1:12" ht="15.75" thickBot="1">
      <c r="A257" s="27" t="s">
        <v>94</v>
      </c>
      <c r="B257" s="28" t="s">
        <v>33</v>
      </c>
      <c r="C257" s="69">
        <v>22140.343137254902</v>
      </c>
      <c r="D257" s="69">
        <v>21678.441176470587</v>
      </c>
      <c r="E257" s="70">
        <v>22583.15</v>
      </c>
      <c r="F257" s="70">
        <v>22112.01</v>
      </c>
      <c r="G257" s="919">
        <v>2.1306972997932032</v>
      </c>
      <c r="H257" s="64">
        <v>358.4</v>
      </c>
      <c r="I257" s="64">
        <v>-1.1310344827586269</v>
      </c>
      <c r="J257" s="64">
        <v>-18.823529411764707</v>
      </c>
      <c r="K257" s="64">
        <v>4.4259140474663248</v>
      </c>
      <c r="L257" s="916">
        <v>-0.33066121834229278</v>
      </c>
    </row>
    <row r="258" spans="1:12" ht="15.75" thickBot="1">
      <c r="A258" s="29"/>
      <c r="B258" s="30"/>
      <c r="C258" s="71"/>
      <c r="D258" s="71"/>
      <c r="E258" s="71"/>
      <c r="F258" s="71"/>
      <c r="G258" s="920"/>
      <c r="H258" s="72"/>
      <c r="I258" s="72"/>
      <c r="J258" s="72"/>
      <c r="K258" s="72"/>
      <c r="L258" s="921"/>
    </row>
    <row r="259" spans="1:12" ht="15">
      <c r="A259" s="24" t="s">
        <v>95</v>
      </c>
      <c r="B259" s="31" t="s">
        <v>30</v>
      </c>
      <c r="C259" s="73">
        <v>22449.091176470589</v>
      </c>
      <c r="D259" s="73">
        <v>22756.654901960785</v>
      </c>
      <c r="E259" s="74">
        <v>22898.073</v>
      </c>
      <c r="F259" s="74">
        <v>23211.788</v>
      </c>
      <c r="G259" s="922">
        <v>-1.3515331089530895</v>
      </c>
      <c r="H259" s="75">
        <v>421.3</v>
      </c>
      <c r="I259" s="75">
        <v>-1.8634987188446306</v>
      </c>
      <c r="J259" s="75">
        <v>-14.814814814814813</v>
      </c>
      <c r="K259" s="75">
        <v>1.475304682488775</v>
      </c>
      <c r="L259" s="923">
        <v>-3.5607460768080079E-2</v>
      </c>
    </row>
    <row r="260" spans="1:12" ht="15.75" thickBot="1">
      <c r="A260" s="27" t="s">
        <v>95</v>
      </c>
      <c r="B260" s="28" t="s">
        <v>33</v>
      </c>
      <c r="C260" s="69">
        <v>22338.560784313722</v>
      </c>
      <c r="D260" s="69">
        <v>21933.079411764706</v>
      </c>
      <c r="E260" s="70">
        <v>22785.331999999999</v>
      </c>
      <c r="F260" s="70">
        <v>22371.741000000002</v>
      </c>
      <c r="G260" s="919">
        <v>1.8487206695267779</v>
      </c>
      <c r="H260" s="64">
        <v>379.8</v>
      </c>
      <c r="I260" s="64">
        <v>-4.7881674605164122</v>
      </c>
      <c r="J260" s="64">
        <v>-29.508196721311474</v>
      </c>
      <c r="K260" s="64">
        <v>2.7581783194355358</v>
      </c>
      <c r="L260" s="916">
        <v>-0.65536393014476646</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19980.111584841627</v>
      </c>
      <c r="D273" s="60">
        <v>20349.269398041852</v>
      </c>
      <c r="E273" s="61">
        <v>20379.71381653846</v>
      </c>
      <c r="F273" s="61">
        <v>20756.25478600269</v>
      </c>
      <c r="G273" s="914">
        <v>-1.8141084378967818</v>
      </c>
      <c r="H273" s="62">
        <v>351.36621621621617</v>
      </c>
      <c r="I273" s="62">
        <v>5.6143152632176614</v>
      </c>
      <c r="J273" s="63">
        <v>10.44776119402985</v>
      </c>
      <c r="K273" s="63">
        <v>4.7466324567030149</v>
      </c>
      <c r="L273" s="915">
        <v>0.99733195306563394</v>
      </c>
    </row>
    <row r="274" spans="1:12" ht="15">
      <c r="A274" s="24" t="s">
        <v>24</v>
      </c>
      <c r="B274" s="25" t="s">
        <v>29</v>
      </c>
      <c r="C274" s="54">
        <v>20166.047058823529</v>
      </c>
      <c r="D274" s="54">
        <v>20320.076470588236</v>
      </c>
      <c r="E274" s="55">
        <v>20569.367999999999</v>
      </c>
      <c r="F274" s="55">
        <v>20726.477999999999</v>
      </c>
      <c r="G274" s="910">
        <v>-0.75801590603092617</v>
      </c>
      <c r="H274" s="56">
        <v>307</v>
      </c>
      <c r="I274" s="56">
        <v>-7.1385359951603204</v>
      </c>
      <c r="J274" s="64">
        <v>-37.5</v>
      </c>
      <c r="K274" s="64">
        <v>0.64143681847338041</v>
      </c>
      <c r="L274" s="916">
        <v>-0.25391852567883011</v>
      </c>
    </row>
    <row r="275" spans="1:12" ht="15">
      <c r="A275" s="24" t="s">
        <v>24</v>
      </c>
      <c r="B275" s="25" t="s">
        <v>30</v>
      </c>
      <c r="C275" s="54">
        <v>19798.779411764706</v>
      </c>
      <c r="D275" s="54">
        <v>20187.064705882352</v>
      </c>
      <c r="E275" s="55">
        <v>20194.755000000001</v>
      </c>
      <c r="F275" s="55">
        <v>20590.806</v>
      </c>
      <c r="G275" s="910">
        <v>-1.9234361199848102</v>
      </c>
      <c r="H275" s="56">
        <v>354.9</v>
      </c>
      <c r="I275" s="56">
        <v>2.6612669945039018</v>
      </c>
      <c r="J275" s="64">
        <v>25</v>
      </c>
      <c r="K275" s="64">
        <v>2.245028864656831</v>
      </c>
      <c r="L275" s="916">
        <v>0.678157012390463</v>
      </c>
    </row>
    <row r="276" spans="1:12" ht="15">
      <c r="A276" s="24" t="s">
        <v>24</v>
      </c>
      <c r="B276" s="25" t="s">
        <v>35</v>
      </c>
      <c r="C276" s="54">
        <v>20140.085294117645</v>
      </c>
      <c r="D276" s="54">
        <v>20584.866666666665</v>
      </c>
      <c r="E276" s="55">
        <v>20542.886999999999</v>
      </c>
      <c r="F276" s="55">
        <v>20996.563999999998</v>
      </c>
      <c r="G276" s="910">
        <v>-2.1607202016482301</v>
      </c>
      <c r="H276" s="56">
        <v>362.4</v>
      </c>
      <c r="I276" s="56">
        <v>13.854853911404325</v>
      </c>
      <c r="J276" s="64">
        <v>26.086956521739129</v>
      </c>
      <c r="K276" s="64">
        <v>1.8601667735728029</v>
      </c>
      <c r="L276" s="916">
        <v>0.57309346635400038</v>
      </c>
    </row>
    <row r="277" spans="1:12" ht="14.25">
      <c r="A277" s="22" t="s">
        <v>24</v>
      </c>
      <c r="B277" s="26" t="s">
        <v>31</v>
      </c>
      <c r="C277" s="65">
        <v>20150.808280995265</v>
      </c>
      <c r="D277" s="65">
        <v>20250.310122290721</v>
      </c>
      <c r="E277" s="66">
        <v>20553.82444661517</v>
      </c>
      <c r="F277" s="66">
        <v>20655.316324736537</v>
      </c>
      <c r="G277" s="917">
        <v>-0.49135959249300865</v>
      </c>
      <c r="H277" s="67">
        <v>288.5421348314606</v>
      </c>
      <c r="I277" s="67">
        <v>-3.1205029955043675</v>
      </c>
      <c r="J277" s="68">
        <v>-15.772870662460567</v>
      </c>
      <c r="K277" s="68">
        <v>34.252726106478512</v>
      </c>
      <c r="L277" s="918">
        <v>-1.2257294055528263</v>
      </c>
    </row>
    <row r="278" spans="1:12" ht="15">
      <c r="A278" s="24" t="s">
        <v>24</v>
      </c>
      <c r="B278" s="25" t="s">
        <v>32</v>
      </c>
      <c r="C278" s="54">
        <v>20121.159803921568</v>
      </c>
      <c r="D278" s="54">
        <v>20419.661764705881</v>
      </c>
      <c r="E278" s="55">
        <v>20523.582999999999</v>
      </c>
      <c r="F278" s="55">
        <v>20828.055</v>
      </c>
      <c r="G278" s="910">
        <v>-1.4618359707615598</v>
      </c>
      <c r="H278" s="56">
        <v>263.89999999999998</v>
      </c>
      <c r="I278" s="56">
        <v>-5.6826304503216702</v>
      </c>
      <c r="J278" s="64">
        <v>-11.009174311926607</v>
      </c>
      <c r="K278" s="64">
        <v>18.665811417575366</v>
      </c>
      <c r="L278" s="916">
        <v>0.36698657146456526</v>
      </c>
    </row>
    <row r="279" spans="1:12" ht="15">
      <c r="A279" s="24" t="s">
        <v>24</v>
      </c>
      <c r="B279" s="25" t="s">
        <v>33</v>
      </c>
      <c r="C279" s="54">
        <v>20199.538235294116</v>
      </c>
      <c r="D279" s="54">
        <v>20055.668627450978</v>
      </c>
      <c r="E279" s="55">
        <v>20603.528999999999</v>
      </c>
      <c r="F279" s="55">
        <v>20456.781999999999</v>
      </c>
      <c r="G279" s="910">
        <v>0.7173513409880371</v>
      </c>
      <c r="H279" s="56">
        <v>315.2</v>
      </c>
      <c r="I279" s="56">
        <v>1.6446307642695792</v>
      </c>
      <c r="J279" s="64">
        <v>-17.959183673469386</v>
      </c>
      <c r="K279" s="64">
        <v>12.892880051314945</v>
      </c>
      <c r="L279" s="916">
        <v>-0.81724865601577612</v>
      </c>
    </row>
    <row r="280" spans="1:12" ht="15">
      <c r="A280" s="24" t="s">
        <v>24</v>
      </c>
      <c r="B280" s="25" t="s">
        <v>36</v>
      </c>
      <c r="C280" s="54">
        <v>20092.636274509805</v>
      </c>
      <c r="D280" s="54">
        <v>20217.128431372548</v>
      </c>
      <c r="E280" s="55">
        <v>20494.489000000001</v>
      </c>
      <c r="F280" s="55">
        <v>20621.471000000001</v>
      </c>
      <c r="G280" s="910">
        <v>-0.61577566411241935</v>
      </c>
      <c r="H280" s="56">
        <v>331.7</v>
      </c>
      <c r="I280" s="56">
        <v>-3.7155297532656055</v>
      </c>
      <c r="J280" s="64">
        <v>-32.258064516129032</v>
      </c>
      <c r="K280" s="64">
        <v>2.6940346375881976</v>
      </c>
      <c r="L280" s="916">
        <v>-0.77546732100161719</v>
      </c>
    </row>
    <row r="281" spans="1:12" ht="14.25">
      <c r="A281" s="22" t="s">
        <v>24</v>
      </c>
      <c r="B281" s="26" t="s">
        <v>37</v>
      </c>
      <c r="C281" s="65">
        <v>17789.423806378603</v>
      </c>
      <c r="D281" s="65">
        <v>17729.874967563912</v>
      </c>
      <c r="E281" s="66">
        <v>18145.212282506174</v>
      </c>
      <c r="F281" s="66">
        <v>18084.472466915191</v>
      </c>
      <c r="G281" s="917">
        <v>0.33586722367547206</v>
      </c>
      <c r="H281" s="67">
        <v>230.71036269430056</v>
      </c>
      <c r="I281" s="67">
        <v>-14.344780456833044</v>
      </c>
      <c r="J281" s="68">
        <v>-19.246861924686193</v>
      </c>
      <c r="K281" s="68">
        <v>12.379730596536241</v>
      </c>
      <c r="L281" s="918">
        <v>-0.99463985673740218</v>
      </c>
    </row>
    <row r="282" spans="1:12" ht="15">
      <c r="A282" s="24" t="s">
        <v>24</v>
      </c>
      <c r="B282" s="25" t="s">
        <v>82</v>
      </c>
      <c r="C282" s="76">
        <v>17377.395098039215</v>
      </c>
      <c r="D282" s="76">
        <v>17028.109803921569</v>
      </c>
      <c r="E282" s="77">
        <v>17724.942999999999</v>
      </c>
      <c r="F282" s="77">
        <v>17368.671999999999</v>
      </c>
      <c r="G282" s="924">
        <v>2.051227635595863</v>
      </c>
      <c r="H282" s="78">
        <v>219.3</v>
      </c>
      <c r="I282" s="78">
        <v>-0.63434526506568978</v>
      </c>
      <c r="J282" s="79">
        <v>-16.260162601626014</v>
      </c>
      <c r="K282" s="79">
        <v>6.6067992302758167</v>
      </c>
      <c r="L282" s="925">
        <v>-0.2762449778943008</v>
      </c>
    </row>
    <row r="283" spans="1:12" ht="15">
      <c r="A283" s="24" t="s">
        <v>24</v>
      </c>
      <c r="B283" s="25" t="s">
        <v>38</v>
      </c>
      <c r="C283" s="54">
        <v>18124.865686274512</v>
      </c>
      <c r="D283" s="54">
        <v>18150.331372549019</v>
      </c>
      <c r="E283" s="55">
        <v>18487.363000000001</v>
      </c>
      <c r="F283" s="55">
        <v>18513.338</v>
      </c>
      <c r="G283" s="910">
        <v>-0.1403042498332745</v>
      </c>
      <c r="H283" s="56">
        <v>239.1</v>
      </c>
      <c r="I283" s="56">
        <v>-26.317411402157166</v>
      </c>
      <c r="J283" s="64">
        <v>-24.03846153846154</v>
      </c>
      <c r="K283" s="64">
        <v>5.0673508659397051</v>
      </c>
      <c r="L283" s="916">
        <v>-0.75245887104966247</v>
      </c>
    </row>
    <row r="284" spans="1:12" ht="15.75" thickBot="1">
      <c r="A284" s="24" t="s">
        <v>24</v>
      </c>
      <c r="B284" s="25" t="s">
        <v>39</v>
      </c>
      <c r="C284" s="54">
        <v>18763.598039215685</v>
      </c>
      <c r="D284" s="54" t="s">
        <v>208</v>
      </c>
      <c r="E284" s="55">
        <v>19138.87</v>
      </c>
      <c r="F284" s="55">
        <v>19509.694</v>
      </c>
      <c r="G284" s="910">
        <v>-1.9007166386105314</v>
      </c>
      <c r="H284" s="56">
        <v>277.3</v>
      </c>
      <c r="I284" s="56">
        <v>-4.3793103448275827</v>
      </c>
      <c r="J284" s="64">
        <v>-8.3333333333333321</v>
      </c>
      <c r="K284" s="64">
        <v>0.7055805003207184</v>
      </c>
      <c r="L284" s="916">
        <v>3.4063992206560534E-2</v>
      </c>
    </row>
    <row r="285" spans="1:12" ht="15.75" thickBot="1">
      <c r="A285" s="29"/>
      <c r="B285" s="30"/>
      <c r="C285" s="71"/>
      <c r="D285" s="71"/>
      <c r="E285" s="71"/>
      <c r="F285" s="71"/>
      <c r="G285" s="920"/>
      <c r="H285" s="72"/>
      <c r="I285" s="72"/>
      <c r="J285" s="72"/>
      <c r="K285" s="72"/>
      <c r="L285" s="921"/>
    </row>
    <row r="286" spans="1:12" ht="14.25">
      <c r="A286" s="22" t="s">
        <v>97</v>
      </c>
      <c r="B286" s="26" t="s">
        <v>25</v>
      </c>
      <c r="C286" s="65">
        <v>22362.854783360151</v>
      </c>
      <c r="D286" s="65">
        <v>22533.523735702609</v>
      </c>
      <c r="E286" s="66">
        <v>22810.111879027354</v>
      </c>
      <c r="F286" s="66">
        <v>22984.194210416663</v>
      </c>
      <c r="G286" s="917">
        <v>-0.75740019334857955</v>
      </c>
      <c r="H286" s="67">
        <v>329.01200000000006</v>
      </c>
      <c r="I286" s="67">
        <v>5.102515312712705</v>
      </c>
      <c r="J286" s="68">
        <v>8.695652173913043</v>
      </c>
      <c r="K286" s="68">
        <v>3.2071840923669019</v>
      </c>
      <c r="L286" s="918">
        <v>0.63303747792929688</v>
      </c>
    </row>
    <row r="287" spans="1:12" ht="15">
      <c r="A287" s="24" t="s">
        <v>97</v>
      </c>
      <c r="B287" s="25" t="s">
        <v>26</v>
      </c>
      <c r="C287" s="54" t="s">
        <v>208</v>
      </c>
      <c r="D287" s="54" t="s">
        <v>208</v>
      </c>
      <c r="E287" s="55" t="s">
        <v>208</v>
      </c>
      <c r="F287" s="55" t="s">
        <v>208</v>
      </c>
      <c r="G287" s="910" t="s">
        <v>80</v>
      </c>
      <c r="H287" s="56" t="s">
        <v>208</v>
      </c>
      <c r="I287" s="56" t="s">
        <v>80</v>
      </c>
      <c r="J287" s="64" t="s">
        <v>80</v>
      </c>
      <c r="K287" s="64">
        <v>0.76972418216805649</v>
      </c>
      <c r="L287" s="916" t="s">
        <v>80</v>
      </c>
    </row>
    <row r="288" spans="1:12" ht="15">
      <c r="A288" s="24" t="s">
        <v>97</v>
      </c>
      <c r="B288" s="25" t="s">
        <v>27</v>
      </c>
      <c r="C288" s="54">
        <v>22319.534313725489</v>
      </c>
      <c r="D288" s="54">
        <v>22392.450980392157</v>
      </c>
      <c r="E288" s="55">
        <v>22765.924999999999</v>
      </c>
      <c r="F288" s="55">
        <v>22840.3</v>
      </c>
      <c r="G288" s="910">
        <v>-0.32563057402923778</v>
      </c>
      <c r="H288" s="56">
        <v>352.1</v>
      </c>
      <c r="I288" s="56">
        <v>9.3478260869565286</v>
      </c>
      <c r="J288" s="64">
        <v>20</v>
      </c>
      <c r="K288" s="64">
        <v>1.539448364336113</v>
      </c>
      <c r="L288" s="916">
        <v>0.42025418414585003</v>
      </c>
    </row>
    <row r="289" spans="1:12" ht="15">
      <c r="A289" s="24" t="s">
        <v>97</v>
      </c>
      <c r="B289" s="25" t="s">
        <v>34</v>
      </c>
      <c r="C289" s="54" t="s">
        <v>208</v>
      </c>
      <c r="D289" s="54">
        <v>22470.75294117647</v>
      </c>
      <c r="E289" s="55" t="s">
        <v>208</v>
      </c>
      <c r="F289" s="55">
        <v>22920.168000000001</v>
      </c>
      <c r="G289" s="910" t="s">
        <v>80</v>
      </c>
      <c r="H289" s="56" t="s">
        <v>208</v>
      </c>
      <c r="I289" s="56" t="s">
        <v>80</v>
      </c>
      <c r="J289" s="64" t="s">
        <v>80</v>
      </c>
      <c r="K289" s="64">
        <v>0.89801154586273257</v>
      </c>
      <c r="L289" s="916" t="s">
        <v>80</v>
      </c>
    </row>
    <row r="290" spans="1:12" ht="14.25">
      <c r="A290" s="22" t="s">
        <v>97</v>
      </c>
      <c r="B290" s="26" t="s">
        <v>28</v>
      </c>
      <c r="C290" s="65">
        <v>21557.362224425808</v>
      </c>
      <c r="D290" s="65">
        <v>21247.954663865548</v>
      </c>
      <c r="E290" s="66">
        <v>21988.509468914322</v>
      </c>
      <c r="F290" s="66">
        <v>21672.913757142858</v>
      </c>
      <c r="G290" s="917">
        <v>1.4561757376414222</v>
      </c>
      <c r="H290" s="67">
        <v>305.00943396226415</v>
      </c>
      <c r="I290" s="67">
        <v>-5.7802248192652925</v>
      </c>
      <c r="J290" s="68">
        <v>32.5</v>
      </c>
      <c r="K290" s="68">
        <v>6.7992302758178313</v>
      </c>
      <c r="L290" s="918">
        <v>2.3224535550567795</v>
      </c>
    </row>
    <row r="291" spans="1:12" ht="15">
      <c r="A291" s="24" t="s">
        <v>97</v>
      </c>
      <c r="B291" s="25" t="s">
        <v>29</v>
      </c>
      <c r="C291" s="54">
        <v>20759.404901960785</v>
      </c>
      <c r="D291" s="54">
        <v>21636.549019607843</v>
      </c>
      <c r="E291" s="55">
        <v>21174.593000000001</v>
      </c>
      <c r="F291" s="55">
        <v>22069.279999999999</v>
      </c>
      <c r="G291" s="910">
        <v>-4.0539926993540254</v>
      </c>
      <c r="H291" s="56">
        <v>256.10000000000002</v>
      </c>
      <c r="I291" s="56">
        <v>-8.0760947595118449</v>
      </c>
      <c r="J291" s="64">
        <v>157.14285714285714</v>
      </c>
      <c r="K291" s="64">
        <v>1.1545862732520846</v>
      </c>
      <c r="L291" s="916">
        <v>0.76286831018549262</v>
      </c>
    </row>
    <row r="292" spans="1:12" ht="15">
      <c r="A292" s="24" t="s">
        <v>97</v>
      </c>
      <c r="B292" s="25" t="s">
        <v>30</v>
      </c>
      <c r="C292" s="54">
        <v>21397.014705882353</v>
      </c>
      <c r="D292" s="54">
        <v>21040.348039215685</v>
      </c>
      <c r="E292" s="55">
        <v>21824.955000000002</v>
      </c>
      <c r="F292" s="55">
        <v>21461.154999999999</v>
      </c>
      <c r="G292" s="910">
        <v>1.6951557360263367</v>
      </c>
      <c r="H292" s="56">
        <v>302</v>
      </c>
      <c r="I292" s="56">
        <v>-7.5604530149984663</v>
      </c>
      <c r="J292" s="64">
        <v>22.448979591836736</v>
      </c>
      <c r="K292" s="64">
        <v>3.8486209108402822</v>
      </c>
      <c r="L292" s="916">
        <v>1.1065951693741378</v>
      </c>
    </row>
    <row r="293" spans="1:12" ht="15">
      <c r="A293" s="24" t="s">
        <v>97</v>
      </c>
      <c r="B293" s="25" t="s">
        <v>35</v>
      </c>
      <c r="C293" s="54">
        <v>22243.203921568627</v>
      </c>
      <c r="D293" s="54">
        <v>21571.131372549018</v>
      </c>
      <c r="E293" s="55">
        <v>22688.067999999999</v>
      </c>
      <c r="F293" s="55">
        <v>22002.554</v>
      </c>
      <c r="G293" s="910">
        <v>3.1156110331555111</v>
      </c>
      <c r="H293" s="56">
        <v>342.9</v>
      </c>
      <c r="I293" s="56">
        <v>3.6577992744860834</v>
      </c>
      <c r="J293" s="64">
        <v>16.666666666666664</v>
      </c>
      <c r="K293" s="64">
        <v>1.7960230917254651</v>
      </c>
      <c r="L293" s="916">
        <v>0.45299007549714942</v>
      </c>
    </row>
    <row r="294" spans="1:12" ht="14.25">
      <c r="A294" s="22" t="s">
        <v>97</v>
      </c>
      <c r="B294" s="26" t="s">
        <v>31</v>
      </c>
      <c r="C294" s="65">
        <v>19055.316623369279</v>
      </c>
      <c r="D294" s="65">
        <v>18165.829385686116</v>
      </c>
      <c r="E294" s="66">
        <v>19436.422955836664</v>
      </c>
      <c r="F294" s="66">
        <v>18793.010861031522</v>
      </c>
      <c r="G294" s="917">
        <v>3.4236775552516563</v>
      </c>
      <c r="H294" s="67">
        <v>283.4062893081761</v>
      </c>
      <c r="I294" s="67">
        <v>-1.7478525528782884</v>
      </c>
      <c r="J294" s="68">
        <v>31.404958677685951</v>
      </c>
      <c r="K294" s="68">
        <v>10.198845413726747</v>
      </c>
      <c r="L294" s="918">
        <v>3.4277206235756568</v>
      </c>
    </row>
    <row r="295" spans="1:12" ht="15">
      <c r="A295" s="24" t="s">
        <v>97</v>
      </c>
      <c r="B295" s="25" t="s">
        <v>32</v>
      </c>
      <c r="C295" s="54">
        <v>19892.695098039214</v>
      </c>
      <c r="D295" s="54">
        <v>20700.435294117648</v>
      </c>
      <c r="E295" s="55">
        <v>20290.548999999999</v>
      </c>
      <c r="F295" s="55">
        <v>21114.444</v>
      </c>
      <c r="G295" s="910">
        <v>-3.9020444961752268</v>
      </c>
      <c r="H295" s="56">
        <v>233.2</v>
      </c>
      <c r="I295" s="56">
        <v>-4.3478260869565304</v>
      </c>
      <c r="J295" s="64">
        <v>18.75</v>
      </c>
      <c r="K295" s="64">
        <v>1.2187299550994226</v>
      </c>
      <c r="L295" s="916">
        <v>0.32337461094721209</v>
      </c>
    </row>
    <row r="296" spans="1:12" ht="15">
      <c r="A296" s="24" t="s">
        <v>97</v>
      </c>
      <c r="B296" s="25" t="s">
        <v>33</v>
      </c>
      <c r="C296" s="54">
        <v>20937.064705882352</v>
      </c>
      <c r="D296" s="54">
        <v>20134.094117647059</v>
      </c>
      <c r="E296" s="55">
        <v>21355.806</v>
      </c>
      <c r="F296" s="55">
        <v>20536.776000000002</v>
      </c>
      <c r="G296" s="910">
        <v>3.9881138110480379</v>
      </c>
      <c r="H296" s="56">
        <v>285.8</v>
      </c>
      <c r="I296" s="56">
        <v>-1.7869415807560098</v>
      </c>
      <c r="J296" s="56">
        <v>38.271604938271601</v>
      </c>
      <c r="K296" s="56">
        <v>7.1840923669018606</v>
      </c>
      <c r="L296" s="911">
        <v>2.6513559371312949</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485" t="s">
        <v>425</v>
      </c>
      <c r="B1" s="1485"/>
      <c r="C1" s="1485"/>
      <c r="D1" s="1485"/>
      <c r="E1" s="1485"/>
      <c r="F1" s="1485"/>
      <c r="G1" s="1485"/>
      <c r="H1" s="1485"/>
    </row>
    <row r="2" spans="1:18" ht="40.5">
      <c r="A2" s="1267" t="s">
        <v>107</v>
      </c>
      <c r="B2" s="2" t="s">
        <v>9</v>
      </c>
      <c r="C2" s="2"/>
      <c r="D2" s="770" t="s">
        <v>108</v>
      </c>
      <c r="E2" s="1486" t="s">
        <v>109</v>
      </c>
      <c r="F2" s="1487"/>
      <c r="G2" s="1488"/>
      <c r="H2" s="771" t="s">
        <v>110</v>
      </c>
    </row>
    <row r="3" spans="1:18" ht="41.25" thickBot="1">
      <c r="A3" s="566"/>
      <c r="B3" s="1023" t="s">
        <v>519</v>
      </c>
      <c r="C3" s="1023" t="s">
        <v>503</v>
      </c>
      <c r="D3" s="1024" t="s">
        <v>54</v>
      </c>
      <c r="E3" s="813" t="s">
        <v>519</v>
      </c>
      <c r="F3" s="1023" t="s">
        <v>503</v>
      </c>
      <c r="G3" s="784" t="s">
        <v>111</v>
      </c>
      <c r="H3" s="785" t="s">
        <v>112</v>
      </c>
    </row>
    <row r="4" spans="1:18" ht="15.75">
      <c r="A4" s="593" t="s">
        <v>8</v>
      </c>
      <c r="B4" s="772"/>
      <c r="C4" s="772"/>
      <c r="D4" s="773"/>
      <c r="E4" s="774"/>
      <c r="F4" s="774"/>
      <c r="G4" s="775"/>
      <c r="H4" s="776"/>
    </row>
    <row r="5" spans="1:18" ht="15">
      <c r="A5" s="390" t="s">
        <v>260</v>
      </c>
      <c r="B5" s="89">
        <v>22346.47760515301</v>
      </c>
      <c r="C5" s="89">
        <v>22820.787456067243</v>
      </c>
      <c r="D5" s="751">
        <v>-2.0784114125217465</v>
      </c>
      <c r="E5" s="786">
        <v>100</v>
      </c>
      <c r="F5" s="787">
        <v>100</v>
      </c>
      <c r="G5" s="581" t="s">
        <v>80</v>
      </c>
      <c r="H5" s="584">
        <v>-42.865939227310477</v>
      </c>
    </row>
    <row r="6" spans="1:18">
      <c r="A6" s="576" t="s">
        <v>113</v>
      </c>
      <c r="B6" s="54">
        <v>19384.694</v>
      </c>
      <c r="C6" s="54">
        <v>19437.84</v>
      </c>
      <c r="D6" s="752">
        <v>-0.27341515312401293</v>
      </c>
      <c r="E6" s="788">
        <v>21.882753953733175</v>
      </c>
      <c r="F6" s="789">
        <v>23.981155311166479</v>
      </c>
      <c r="G6" s="579">
        <v>-8.7502096133634275</v>
      </c>
      <c r="H6" s="580">
        <v>-47.865289305547257</v>
      </c>
    </row>
    <row r="7" spans="1:18">
      <c r="A7" s="576" t="s">
        <v>114</v>
      </c>
      <c r="B7" s="54">
        <v>26997.563999999998</v>
      </c>
      <c r="C7" s="54">
        <v>27261.508999999998</v>
      </c>
      <c r="D7" s="752">
        <v>-0.96819658809055553</v>
      </c>
      <c r="E7" s="788">
        <v>13.509110504022656</v>
      </c>
      <c r="F7" s="789">
        <v>21.884755276799268</v>
      </c>
      <c r="G7" s="579">
        <v>-38.271594389981146</v>
      </c>
      <c r="H7" s="580">
        <v>-64.732055224759534</v>
      </c>
    </row>
    <row r="8" spans="1:18" ht="13.5" thickBot="1">
      <c r="A8" s="577" t="s">
        <v>115</v>
      </c>
      <c r="B8" s="57">
        <v>22377.123</v>
      </c>
      <c r="C8" s="57">
        <v>22524.17</v>
      </c>
      <c r="D8" s="753">
        <v>-0.65284092599193966</v>
      </c>
      <c r="E8" s="790">
        <v>64.608135542244156</v>
      </c>
      <c r="F8" s="791">
        <v>54.134089412034257</v>
      </c>
      <c r="G8" s="582">
        <v>19.348337145727385</v>
      </c>
      <c r="H8" s="585">
        <v>-31.81144852396573</v>
      </c>
    </row>
    <row r="9" spans="1:18" ht="15">
      <c r="A9" s="567" t="s">
        <v>261</v>
      </c>
      <c r="B9" s="90">
        <v>19743.35616251835</v>
      </c>
      <c r="C9" s="90">
        <v>19700.943005537833</v>
      </c>
      <c r="D9" s="754">
        <v>0.21528490777621939</v>
      </c>
      <c r="E9" s="792">
        <v>100</v>
      </c>
      <c r="F9" s="793">
        <v>100</v>
      </c>
      <c r="G9" s="583" t="s">
        <v>80</v>
      </c>
      <c r="H9" s="586">
        <v>-38.491944059872786</v>
      </c>
    </row>
    <row r="10" spans="1:18">
      <c r="A10" s="576" t="s">
        <v>113</v>
      </c>
      <c r="B10" s="54">
        <v>17001.527999999998</v>
      </c>
      <c r="C10" s="54" t="s">
        <v>208</v>
      </c>
      <c r="D10" s="752" t="s">
        <v>80</v>
      </c>
      <c r="E10" s="788">
        <v>3.4578372206817809</v>
      </c>
      <c r="F10" s="789">
        <v>5.6622323882902945</v>
      </c>
      <c r="G10" s="579" t="s">
        <v>80</v>
      </c>
      <c r="H10" s="580" t="s">
        <v>80</v>
      </c>
    </row>
    <row r="11" spans="1:18">
      <c r="A11" s="576" t="s">
        <v>114</v>
      </c>
      <c r="B11" s="54" t="s">
        <v>208</v>
      </c>
      <c r="C11" s="54" t="s">
        <v>208</v>
      </c>
      <c r="D11" s="752" t="s">
        <v>80</v>
      </c>
      <c r="E11" s="788">
        <v>0.63284945359647682</v>
      </c>
      <c r="F11" s="789">
        <v>0.48155059290916752</v>
      </c>
      <c r="G11" s="579" t="s">
        <v>80</v>
      </c>
      <c r="H11" s="580" t="s">
        <v>80</v>
      </c>
    </row>
    <row r="12" spans="1:18" ht="13.5" thickBot="1">
      <c r="A12" s="578" t="s">
        <v>115</v>
      </c>
      <c r="B12" s="54">
        <v>19774.682000000001</v>
      </c>
      <c r="C12" s="54">
        <v>19786.361000000001</v>
      </c>
      <c r="D12" s="752">
        <v>-5.9025507520054275E-2</v>
      </c>
      <c r="E12" s="788">
        <v>95.90931332572174</v>
      </c>
      <c r="F12" s="789">
        <v>93.856217018800535</v>
      </c>
      <c r="G12" s="579">
        <v>2.1874910071326923</v>
      </c>
      <c r="H12" s="580">
        <v>-37.146460867520368</v>
      </c>
      <c r="P12" s="80"/>
      <c r="Q12" s="80"/>
      <c r="R12"/>
    </row>
    <row r="13" spans="1:18" ht="15.75">
      <c r="A13" s="593" t="s">
        <v>116</v>
      </c>
      <c r="B13" s="594"/>
      <c r="C13" s="594"/>
      <c r="D13" s="755"/>
      <c r="E13" s="794"/>
      <c r="F13" s="794"/>
      <c r="G13" s="595"/>
      <c r="H13" s="596"/>
      <c r="P13" s="80"/>
      <c r="Q13" s="80"/>
      <c r="R13"/>
    </row>
    <row r="14" spans="1:18" ht="15">
      <c r="A14" s="390" t="s">
        <v>260</v>
      </c>
      <c r="B14" s="89">
        <v>22403.199438008127</v>
      </c>
      <c r="C14" s="89">
        <v>22498.126334696866</v>
      </c>
      <c r="D14" s="751">
        <v>-0.42193245462553042</v>
      </c>
      <c r="E14" s="786">
        <v>100</v>
      </c>
      <c r="F14" s="787">
        <v>100</v>
      </c>
      <c r="G14" s="581" t="s">
        <v>80</v>
      </c>
      <c r="H14" s="584">
        <v>-39.923072226631653</v>
      </c>
      <c r="P14" s="80"/>
      <c r="Q14" s="80"/>
      <c r="R14"/>
    </row>
    <row r="15" spans="1:18">
      <c r="A15" s="576" t="s">
        <v>113</v>
      </c>
      <c r="B15" s="54" t="s">
        <v>208</v>
      </c>
      <c r="C15" s="54">
        <v>19077.366000000002</v>
      </c>
      <c r="D15" s="752" t="s">
        <v>80</v>
      </c>
      <c r="E15" s="788">
        <v>8.3130081300812986</v>
      </c>
      <c r="F15" s="789">
        <v>4.7499847365529035</v>
      </c>
      <c r="G15" s="579" t="s">
        <v>80</v>
      </c>
      <c r="H15" s="580" t="s">
        <v>80</v>
      </c>
    </row>
    <row r="16" spans="1:18">
      <c r="A16" s="576" t="s">
        <v>114</v>
      </c>
      <c r="B16" s="54" t="s">
        <v>208</v>
      </c>
      <c r="C16" s="54">
        <v>25652</v>
      </c>
      <c r="D16" s="752" t="s">
        <v>80</v>
      </c>
      <c r="E16" s="788">
        <v>0.76219512195121952</v>
      </c>
      <c r="F16" s="789">
        <v>3.2785884364124795</v>
      </c>
      <c r="G16" s="579" t="s">
        <v>80</v>
      </c>
      <c r="H16" s="580" t="s">
        <v>80</v>
      </c>
    </row>
    <row r="17" spans="1:13" ht="13.5" thickBot="1">
      <c r="A17" s="577" t="s">
        <v>115</v>
      </c>
      <c r="B17" s="57">
        <v>22715.054</v>
      </c>
      <c r="C17" s="57">
        <v>22562.366999999998</v>
      </c>
      <c r="D17" s="753">
        <v>0.67673307503597357</v>
      </c>
      <c r="E17" s="790">
        <v>90.924796747967477</v>
      </c>
      <c r="F17" s="791">
        <v>91.97142682703462</v>
      </c>
      <c r="G17" s="582">
        <v>-1.1379948264100324</v>
      </c>
      <c r="H17" s="585">
        <v>-40.606744556558674</v>
      </c>
    </row>
    <row r="18" spans="1:13" ht="15">
      <c r="A18" s="567" t="s">
        <v>261</v>
      </c>
      <c r="B18" s="90">
        <v>18990.474303797466</v>
      </c>
      <c r="C18" s="90">
        <v>19411.57470023003</v>
      </c>
      <c r="D18" s="754">
        <v>-2.1693263062659955</v>
      </c>
      <c r="E18" s="792">
        <v>100</v>
      </c>
      <c r="F18" s="793">
        <v>100</v>
      </c>
      <c r="G18" s="583" t="s">
        <v>80</v>
      </c>
      <c r="H18" s="586">
        <v>-56.634253450439139</v>
      </c>
    </row>
    <row r="19" spans="1:13">
      <c r="A19" s="576" t="s">
        <v>113</v>
      </c>
      <c r="B19" s="54" t="s">
        <v>208</v>
      </c>
      <c r="C19" s="54" t="s">
        <v>208</v>
      </c>
      <c r="D19" s="752" t="s">
        <v>80</v>
      </c>
      <c r="E19" s="788">
        <v>3.4960819770946352</v>
      </c>
      <c r="F19" s="789">
        <v>1.5161020493517356</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19092.87</v>
      </c>
      <c r="C21" s="54">
        <v>19460.507000000001</v>
      </c>
      <c r="D21" s="752">
        <v>-1.8891439981497009</v>
      </c>
      <c r="E21" s="788">
        <v>96.503918022905353</v>
      </c>
      <c r="F21" s="789">
        <v>98.483897950648256</v>
      </c>
      <c r="G21" s="579">
        <v>-2.010460561517478</v>
      </c>
      <c r="H21" s="580">
        <v>-57.506104682025693</v>
      </c>
    </row>
    <row r="22" spans="1:13" ht="15.75">
      <c r="A22" s="593" t="s">
        <v>117</v>
      </c>
      <c r="B22" s="594"/>
      <c r="C22" s="594"/>
      <c r="D22" s="755"/>
      <c r="E22" s="794"/>
      <c r="F22" s="794"/>
      <c r="G22" s="595"/>
      <c r="H22" s="596"/>
    </row>
    <row r="23" spans="1:13" ht="15">
      <c r="A23" s="390" t="s">
        <v>260</v>
      </c>
      <c r="B23" s="89">
        <v>22628.397084375971</v>
      </c>
      <c r="C23" s="89">
        <v>23167.537956541317</v>
      </c>
      <c r="D23" s="751">
        <v>-2.3271392634672279</v>
      </c>
      <c r="E23" s="786">
        <v>100</v>
      </c>
      <c r="F23" s="787">
        <v>100</v>
      </c>
      <c r="G23" s="581" t="s">
        <v>80</v>
      </c>
      <c r="H23" s="584">
        <v>-54.166962868178473</v>
      </c>
    </row>
    <row r="24" spans="1:13">
      <c r="A24" s="576" t="s">
        <v>113</v>
      </c>
      <c r="B24" s="54">
        <v>19446.256000000001</v>
      </c>
      <c r="C24" s="54">
        <v>19455.401999999998</v>
      </c>
      <c r="D24" s="752">
        <v>-4.7010079771145324E-2</v>
      </c>
      <c r="E24" s="788">
        <v>40.910970944059557</v>
      </c>
      <c r="F24" s="789">
        <v>37.840335537072583</v>
      </c>
      <c r="G24" s="579">
        <v>8.1147150610719052</v>
      </c>
      <c r="H24" s="580">
        <v>-50.447742501095874</v>
      </c>
    </row>
    <row r="25" spans="1:13">
      <c r="A25" s="576" t="s">
        <v>114</v>
      </c>
      <c r="B25" s="54">
        <v>27031.142</v>
      </c>
      <c r="C25" s="54">
        <v>27320.121999999999</v>
      </c>
      <c r="D25" s="752">
        <v>-1.0577551593656851</v>
      </c>
      <c r="E25" s="788">
        <v>27.479061110536652</v>
      </c>
      <c r="F25" s="789">
        <v>34.942299945498924</v>
      </c>
      <c r="G25" s="579">
        <v>-21.358750988352288</v>
      </c>
      <c r="H25" s="580">
        <v>-63.956327139563271</v>
      </c>
    </row>
    <row r="26" spans="1:13" ht="16.5" thickBot="1">
      <c r="A26" s="577" t="s">
        <v>115</v>
      </c>
      <c r="B26" s="57">
        <v>22919.482</v>
      </c>
      <c r="C26" s="57">
        <v>22997.339</v>
      </c>
      <c r="D26" s="753">
        <v>-0.33854786416811078</v>
      </c>
      <c r="E26" s="790">
        <v>31.609967945403781</v>
      </c>
      <c r="F26" s="791">
        <v>27.2173645174285</v>
      </c>
      <c r="G26" s="582">
        <v>16.138974165417448</v>
      </c>
      <c r="H26" s="585">
        <v>-46.769980846247606</v>
      </c>
      <c r="J26" s="86"/>
      <c r="K26" s="80"/>
      <c r="L26" s="80"/>
      <c r="M26" s="80"/>
    </row>
    <row r="27" spans="1:13" ht="15">
      <c r="A27" s="567" t="s">
        <v>261</v>
      </c>
      <c r="B27" s="90">
        <v>20073.893932713585</v>
      </c>
      <c r="C27" s="90">
        <v>20781.548414507768</v>
      </c>
      <c r="D27" s="754">
        <v>-3.4052057511757097</v>
      </c>
      <c r="E27" s="792">
        <v>100</v>
      </c>
      <c r="F27" s="793">
        <v>100</v>
      </c>
      <c r="G27" s="583" t="s">
        <v>80</v>
      </c>
      <c r="H27" s="586">
        <v>-26.845854922279784</v>
      </c>
      <c r="J27" s="1484"/>
      <c r="K27" s="1484"/>
      <c r="L27" s="1484"/>
      <c r="M27" s="1484"/>
    </row>
    <row r="28" spans="1:13">
      <c r="A28" s="576" t="s">
        <v>113</v>
      </c>
      <c r="B28" s="54" t="s">
        <v>208</v>
      </c>
      <c r="C28" s="54" t="s">
        <v>80</v>
      </c>
      <c r="D28" s="752" t="s">
        <v>80</v>
      </c>
      <c r="E28" s="788">
        <v>2.5675077467906151</v>
      </c>
      <c r="F28" s="789">
        <v>0</v>
      </c>
      <c r="G28" s="579" t="s">
        <v>80</v>
      </c>
      <c r="H28" s="580" t="s">
        <v>80</v>
      </c>
    </row>
    <row r="29" spans="1:13">
      <c r="A29" s="576" t="s">
        <v>114</v>
      </c>
      <c r="B29" s="54" t="s">
        <v>208</v>
      </c>
      <c r="C29" s="54" t="s">
        <v>208</v>
      </c>
      <c r="D29" s="752" t="s">
        <v>80</v>
      </c>
      <c r="E29" s="788">
        <v>2.8626235797550534</v>
      </c>
      <c r="F29" s="789">
        <v>2.5906735751295336</v>
      </c>
      <c r="G29" s="579" t="s">
        <v>80</v>
      </c>
      <c r="H29" s="580" t="s">
        <v>80</v>
      </c>
    </row>
    <row r="30" spans="1:13" ht="13.5" thickBot="1">
      <c r="A30" s="578" t="s">
        <v>115</v>
      </c>
      <c r="B30" s="54">
        <v>19865.998</v>
      </c>
      <c r="C30" s="54">
        <v>20524.062999999998</v>
      </c>
      <c r="D30" s="752">
        <v>-3.2063095888957207</v>
      </c>
      <c r="E30" s="788">
        <v>94.569868673454323</v>
      </c>
      <c r="F30" s="789">
        <v>97.409326424870457</v>
      </c>
      <c r="G30" s="579">
        <v>-2.9149752448048614</v>
      </c>
      <c r="H30" s="580">
        <v>-28.978280141843964</v>
      </c>
    </row>
    <row r="31" spans="1:13" ht="15.75">
      <c r="A31" s="593" t="s">
        <v>118</v>
      </c>
      <c r="B31" s="594"/>
      <c r="C31" s="594"/>
      <c r="D31" s="755"/>
      <c r="E31" s="794"/>
      <c r="F31" s="794"/>
      <c r="G31" s="595"/>
      <c r="H31" s="596"/>
    </row>
    <row r="32" spans="1:13" ht="15">
      <c r="A32" s="390" t="s">
        <v>260</v>
      </c>
      <c r="B32" s="89">
        <v>21785.592000000001</v>
      </c>
      <c r="C32" s="89">
        <v>21990.12</v>
      </c>
      <c r="D32" s="751">
        <v>-0.93009042242606421</v>
      </c>
      <c r="E32" s="786">
        <v>100</v>
      </c>
      <c r="F32" s="787">
        <v>100</v>
      </c>
      <c r="G32" s="581" t="s">
        <v>80</v>
      </c>
      <c r="H32" s="584">
        <v>-4.7716367513772919</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21785.592000000001</v>
      </c>
      <c r="C35" s="57">
        <v>21990.12</v>
      </c>
      <c r="D35" s="753">
        <v>-0.93009042242606421</v>
      </c>
      <c r="E35" s="790">
        <v>100</v>
      </c>
      <c r="F35" s="791">
        <v>100</v>
      </c>
      <c r="G35" s="582">
        <v>0</v>
      </c>
      <c r="H35" s="585">
        <v>-4.7716367513772919</v>
      </c>
    </row>
    <row r="36" spans="1:8" ht="15">
      <c r="A36" s="567" t="s">
        <v>261</v>
      </c>
      <c r="B36" s="90">
        <v>20000.374605852532</v>
      </c>
      <c r="C36" s="90">
        <v>19492.257410127291</v>
      </c>
      <c r="D36" s="754">
        <v>2.6067642399450679</v>
      </c>
      <c r="E36" s="792">
        <v>100</v>
      </c>
      <c r="F36" s="793">
        <v>100</v>
      </c>
      <c r="G36" s="583" t="s">
        <v>80</v>
      </c>
      <c r="H36" s="586">
        <v>-27.341819368676269</v>
      </c>
    </row>
    <row r="37" spans="1:8">
      <c r="A37" s="576" t="s">
        <v>113</v>
      </c>
      <c r="B37" s="54" t="s">
        <v>208</v>
      </c>
      <c r="C37" s="54" t="s">
        <v>208</v>
      </c>
      <c r="D37" s="752" t="s">
        <v>80</v>
      </c>
      <c r="E37" s="788">
        <v>3.8246807418340496</v>
      </c>
      <c r="F37" s="789">
        <v>11.805846971604421</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20099.809000000001</v>
      </c>
      <c r="C39" s="57">
        <v>19758.945</v>
      </c>
      <c r="D39" s="753">
        <v>1.7251123478505628</v>
      </c>
      <c r="E39" s="790">
        <v>96.175319258165942</v>
      </c>
      <c r="F39" s="791">
        <v>88.19415302839559</v>
      </c>
      <c r="G39" s="582">
        <v>9.0495412175461123</v>
      </c>
      <c r="H39" s="585">
        <v>-20.76658736452551</v>
      </c>
    </row>
    <row r="40" spans="1:8" ht="14.25" customHeight="1">
      <c r="A40" s="86" t="s">
        <v>262</v>
      </c>
      <c r="B40" s="80"/>
      <c r="C40" s="86"/>
      <c r="D40" s="80"/>
    </row>
    <row r="41" spans="1:8" ht="5.25" customHeight="1">
      <c r="A41" s="1489"/>
      <c r="B41" s="1489"/>
      <c r="C41" s="1489"/>
      <c r="D41" s="1489"/>
    </row>
    <row r="42" spans="1:8" ht="15">
      <c r="A42" s="87" t="s">
        <v>45</v>
      </c>
      <c r="B42" s="88"/>
    </row>
    <row r="43" spans="1:8" ht="15">
      <c r="A43" s="85" t="s">
        <v>77</v>
      </c>
      <c r="B43" s="1490" t="s">
        <v>46</v>
      </c>
      <c r="C43" s="1491"/>
      <c r="D43" s="1491"/>
      <c r="E43" s="1491"/>
      <c r="F43" s="1491"/>
      <c r="G43" s="1491"/>
      <c r="H43" s="1492"/>
    </row>
    <row r="44" spans="1:8" ht="15">
      <c r="A44" s="85" t="s">
        <v>47</v>
      </c>
      <c r="B44" s="1490" t="s">
        <v>48</v>
      </c>
      <c r="C44" s="1491"/>
      <c r="D44" s="1491"/>
      <c r="E44" s="1491"/>
      <c r="F44" s="1491"/>
      <c r="G44" s="1491"/>
      <c r="H44" s="1492"/>
    </row>
    <row r="45" spans="1:8" ht="15">
      <c r="A45" s="85" t="s">
        <v>49</v>
      </c>
      <c r="B45" s="1490" t="s">
        <v>50</v>
      </c>
      <c r="C45" s="1491"/>
      <c r="D45" s="1491"/>
      <c r="E45" s="1491"/>
      <c r="F45" s="1491"/>
      <c r="G45" s="1491"/>
      <c r="H45" s="1492"/>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521</v>
      </c>
      <c r="B2" s="766"/>
      <c r="C2" s="766"/>
      <c r="D2" s="766"/>
      <c r="E2" s="766"/>
      <c r="F2" s="80"/>
      <c r="G2" s="80"/>
      <c r="H2" s="80"/>
    </row>
    <row r="3" spans="1:8" ht="18" customHeight="1">
      <c r="A3"/>
      <c r="B3"/>
      <c r="C3"/>
      <c r="D3"/>
      <c r="E3"/>
      <c r="G3"/>
      <c r="H3"/>
    </row>
    <row r="4" spans="1:8" ht="18" customHeight="1" thickBot="1">
      <c r="A4"/>
      <c r="B4"/>
      <c r="C4"/>
      <c r="D4"/>
      <c r="E4"/>
      <c r="F4"/>
      <c r="G4"/>
      <c r="H4"/>
    </row>
    <row r="5" spans="1:8" s="1170" customFormat="1" ht="18" customHeight="1">
      <c r="A5" s="1493" t="s">
        <v>119</v>
      </c>
      <c r="B5" s="1164" t="s">
        <v>452</v>
      </c>
      <c r="C5" s="1165"/>
      <c r="D5" s="1165"/>
      <c r="E5" s="1166" t="s">
        <v>265</v>
      </c>
      <c r="F5" s="1167"/>
      <c r="G5" s="1168"/>
      <c r="H5" s="1169"/>
    </row>
    <row r="6" spans="1:8" s="1170" customFormat="1" ht="30" customHeight="1" thickBot="1">
      <c r="A6" s="1494"/>
      <c r="B6" s="1171" t="s">
        <v>120</v>
      </c>
      <c r="C6" s="1172" t="s">
        <v>121</v>
      </c>
      <c r="D6" s="1173" t="s">
        <v>451</v>
      </c>
      <c r="E6" s="1183" t="s">
        <v>120</v>
      </c>
      <c r="F6" s="1183" t="s">
        <v>121</v>
      </c>
      <c r="G6" s="1184" t="s">
        <v>451</v>
      </c>
      <c r="H6" s="1169"/>
    </row>
    <row r="7" spans="1:8" s="1176" customFormat="1" ht="24.95" customHeight="1" thickBot="1">
      <c r="A7" s="1174" t="s">
        <v>122</v>
      </c>
      <c r="B7" s="1312">
        <v>46318.798999999999</v>
      </c>
      <c r="C7" s="1312">
        <v>38245.260999999999</v>
      </c>
      <c r="D7" s="1313">
        <v>25925.642</v>
      </c>
      <c r="E7" s="1314">
        <v>-7.1513458673179136</v>
      </c>
      <c r="F7" s="1314">
        <v>0.62950303757204562</v>
      </c>
      <c r="G7" s="1315">
        <v>-0.67852224793896732</v>
      </c>
      <c r="H7" s="1175"/>
    </row>
    <row r="8" spans="1:8" s="1176" customFormat="1" ht="24.95" customHeight="1">
      <c r="A8" s="1177" t="s">
        <v>279</v>
      </c>
      <c r="B8" s="1180">
        <v>42796.082999999999</v>
      </c>
      <c r="C8" s="1180">
        <v>37045.387000000002</v>
      </c>
      <c r="D8" s="1351" t="s">
        <v>208</v>
      </c>
      <c r="E8" s="1302">
        <v>-15.056921438244942</v>
      </c>
      <c r="F8" s="1182">
        <v>0.72559738192858203</v>
      </c>
      <c r="G8" s="1185" t="s">
        <v>80</v>
      </c>
      <c r="H8" s="1175"/>
    </row>
    <row r="9" spans="1:8" s="1176" customFormat="1" ht="24.95" customHeight="1">
      <c r="A9" s="1178" t="s">
        <v>276</v>
      </c>
      <c r="B9" s="1181">
        <v>51088.580999999998</v>
      </c>
      <c r="C9" s="1181">
        <v>38899.480000000003</v>
      </c>
      <c r="D9" s="1352" t="s">
        <v>208</v>
      </c>
      <c r="E9" s="1269">
        <v>2.5711933420712918</v>
      </c>
      <c r="F9" s="1269">
        <v>1.6266782113329765</v>
      </c>
      <c r="G9" s="1186" t="s">
        <v>80</v>
      </c>
      <c r="H9" s="1175"/>
    </row>
    <row r="10" spans="1:8" s="1176" customFormat="1" ht="24.95" customHeight="1" thickBot="1">
      <c r="A10" s="1179" t="s">
        <v>280</v>
      </c>
      <c r="B10" s="1354" t="s">
        <v>208</v>
      </c>
      <c r="C10" s="1359" t="s">
        <v>208</v>
      </c>
      <c r="D10" s="1353" t="s">
        <v>80</v>
      </c>
      <c r="E10" s="1186" t="s">
        <v>80</v>
      </c>
      <c r="F10" s="1186" t="s">
        <v>80</v>
      </c>
      <c r="G10" s="1186" t="s">
        <v>80</v>
      </c>
      <c r="H10" s="1175"/>
    </row>
    <row r="11" spans="1:8" ht="15.75">
      <c r="A11" s="86" t="s">
        <v>262</v>
      </c>
      <c r="B11" s="80"/>
      <c r="C11" s="86"/>
      <c r="D11" s="80"/>
      <c r="G11" s="1200"/>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M31" sqref="M31"/>
    </sheetView>
  </sheetViews>
  <sheetFormatPr defaultRowHeight="12.75"/>
  <cols>
    <col min="1" max="1" width="42.85546875" customWidth="1"/>
    <col min="2" max="2" width="13.85546875" customWidth="1"/>
    <col min="3" max="3" width="14.7109375" customWidth="1"/>
    <col min="4" max="4" width="14.42578125" customWidth="1"/>
  </cols>
  <sheetData>
    <row r="2" spans="1:8" ht="16.5">
      <c r="A2" s="1495" t="s">
        <v>522</v>
      </c>
      <c r="B2" s="1495"/>
      <c r="C2" s="1495"/>
      <c r="D2" s="1495"/>
      <c r="E2" s="1495"/>
      <c r="F2" s="1495"/>
      <c r="G2" s="1495"/>
      <c r="H2" s="1495"/>
    </row>
    <row r="3" spans="1:8">
      <c r="A3" s="1060"/>
      <c r="B3" s="1060"/>
      <c r="C3" s="1060"/>
      <c r="D3" s="1060"/>
      <c r="E3" s="1060"/>
      <c r="F3" s="1060"/>
      <c r="G3" s="1060"/>
      <c r="H3" s="1060"/>
    </row>
    <row r="4" spans="1:8" ht="13.5" thickBot="1"/>
    <row r="5" spans="1:8" ht="40.5">
      <c r="A5" s="1045" t="s">
        <v>107</v>
      </c>
      <c r="B5" s="2" t="s">
        <v>9</v>
      </c>
      <c r="C5" s="2"/>
      <c r="D5" s="1192" t="s">
        <v>108</v>
      </c>
    </row>
    <row r="6" spans="1:8" ht="19.5" thickBot="1">
      <c r="A6" s="566"/>
      <c r="B6" s="1023">
        <v>44675</v>
      </c>
      <c r="C6" s="1023">
        <v>44668</v>
      </c>
      <c r="D6" s="1024" t="s">
        <v>54</v>
      </c>
    </row>
    <row r="7" spans="1:8" ht="15.75">
      <c r="A7" s="593"/>
      <c r="B7" s="772"/>
      <c r="C7" s="772"/>
      <c r="D7" s="1270"/>
    </row>
    <row r="8" spans="1:8" ht="15.75">
      <c r="A8" s="390" t="s">
        <v>260</v>
      </c>
      <c r="B8" s="1289">
        <v>21786.19</v>
      </c>
      <c r="C8" s="1289">
        <v>22163.75</v>
      </c>
      <c r="D8" s="1381">
        <v>-1.7035023405335348</v>
      </c>
    </row>
    <row r="9" spans="1:8" ht="15.75">
      <c r="A9" s="576" t="s">
        <v>113</v>
      </c>
      <c r="B9" s="1290">
        <v>20115.275000000001</v>
      </c>
      <c r="C9" s="1290">
        <v>19782.07</v>
      </c>
      <c r="D9" s="1382">
        <v>1.6843788339643007</v>
      </c>
    </row>
    <row r="10" spans="1:8" ht="15.75">
      <c r="A10" s="576" t="s">
        <v>114</v>
      </c>
      <c r="B10" s="1290">
        <v>27550.892</v>
      </c>
      <c r="C10" s="1326">
        <v>27690.99</v>
      </c>
      <c r="D10" s="1382">
        <v>-0.50593351844770362</v>
      </c>
    </row>
    <row r="11" spans="1:8" ht="16.5" thickBot="1">
      <c r="A11" s="1287" t="s">
        <v>115</v>
      </c>
      <c r="B11" s="1291">
        <v>21778.97</v>
      </c>
      <c r="C11" s="1291">
        <v>22024.34</v>
      </c>
      <c r="D11" s="1383">
        <v>-1.1140855980247262</v>
      </c>
    </row>
    <row r="12" spans="1:8" ht="15.75">
      <c r="A12" s="1288" t="s">
        <v>261</v>
      </c>
      <c r="B12" s="1292">
        <v>21055.759999999998</v>
      </c>
      <c r="C12" s="1292">
        <v>21174</v>
      </c>
      <c r="D12" s="1384">
        <v>-0.55842070463777094</v>
      </c>
    </row>
    <row r="13" spans="1:8" ht="13.5" customHeight="1">
      <c r="A13" s="576" t="s">
        <v>113</v>
      </c>
      <c r="B13" s="1294" t="s">
        <v>80</v>
      </c>
      <c r="C13" s="1294" t="s">
        <v>80</v>
      </c>
      <c r="D13" s="1382" t="s">
        <v>80</v>
      </c>
    </row>
    <row r="14" spans="1:8" ht="14.25" customHeight="1">
      <c r="A14" s="576" t="s">
        <v>114</v>
      </c>
      <c r="B14" s="1326" t="s">
        <v>208</v>
      </c>
      <c r="C14" s="1326" t="s">
        <v>208</v>
      </c>
      <c r="D14" s="1382" t="s">
        <v>80</v>
      </c>
    </row>
    <row r="15" spans="1:8" ht="16.5" customHeight="1" thickBot="1">
      <c r="A15" s="577" t="s">
        <v>115</v>
      </c>
      <c r="B15" s="1293">
        <v>20366.55</v>
      </c>
      <c r="C15" s="1293">
        <v>20153.64</v>
      </c>
      <c r="D15" s="1385">
        <v>1.0564344703983988</v>
      </c>
    </row>
    <row r="16" spans="1:8" ht="15.75">
      <c r="A16" s="86" t="s">
        <v>262</v>
      </c>
    </row>
    <row r="18" spans="1:1">
      <c r="A18" s="119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C31" sqref="C31"/>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523</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70" customFormat="1" ht="18" customHeight="1" thickBot="1">
      <c r="A5" s="1496" t="s">
        <v>455</v>
      </c>
      <c r="B5" s="1275" t="s">
        <v>452</v>
      </c>
      <c r="C5" s="1276"/>
      <c r="D5" s="1277"/>
      <c r="E5" s="1281" t="s">
        <v>265</v>
      </c>
      <c r="F5" s="1282"/>
      <c r="G5" s="1283"/>
      <c r="H5" s="1169"/>
    </row>
    <row r="6" spans="1:8" s="1170" customFormat="1" ht="30" customHeight="1" thickBot="1">
      <c r="A6" s="1497"/>
      <c r="B6" s="1278" t="s">
        <v>120</v>
      </c>
      <c r="C6" s="1279" t="s">
        <v>121</v>
      </c>
      <c r="D6" s="1280" t="s">
        <v>451</v>
      </c>
      <c r="E6" s="1284" t="s">
        <v>120</v>
      </c>
      <c r="F6" s="1285" t="s">
        <v>121</v>
      </c>
      <c r="G6" s="1286" t="s">
        <v>451</v>
      </c>
      <c r="H6" s="1169"/>
    </row>
    <row r="7" spans="1:8" s="1176" customFormat="1" ht="24.95" customHeight="1" thickBot="1">
      <c r="A7" s="1295"/>
      <c r="B7" s="1310">
        <v>50675.24</v>
      </c>
      <c r="C7" s="1311">
        <v>35806.76</v>
      </c>
      <c r="D7" s="1325" t="s">
        <v>208</v>
      </c>
      <c r="E7" s="1386">
        <v>1.8626044300324214</v>
      </c>
      <c r="F7" s="1387">
        <v>0.3294134261083847</v>
      </c>
      <c r="G7" s="1388" t="s">
        <v>80</v>
      </c>
      <c r="H7" s="1175"/>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I-II_2022</vt:lpstr>
      <vt:lpstr>Eksport I-II_2022</vt:lpstr>
      <vt:lpstr>Import 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2022-04-28T13:18:50Z</dcterms:modified>
</cp:coreProperties>
</file>