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75" yWindow="15" windowWidth="11415" windowHeight="1213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Arkusz13!$A$1:$E$129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45621"/>
</workbook>
</file>

<file path=xl/calcChain.xml><?xml version="1.0" encoding="utf-8"?>
<calcChain xmlns="http://schemas.openxmlformats.org/spreadsheetml/2006/main">
  <c r="P287" i="1" l="1"/>
  <c r="P277" i="1"/>
  <c r="S278" i="1" l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77" i="1"/>
  <c r="P278" i="1"/>
  <c r="P279" i="1"/>
  <c r="P280" i="1"/>
  <c r="P281" i="1"/>
  <c r="P282" i="1"/>
  <c r="P283" i="1"/>
  <c r="P284" i="1"/>
  <c r="P285" i="1"/>
  <c r="P286" i="1"/>
  <c r="P288" i="1"/>
  <c r="P289" i="1"/>
  <c r="P290" i="1"/>
  <c r="P291" i="1"/>
  <c r="P292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T278" i="1" l="1"/>
  <c r="U278" i="1" s="1"/>
  <c r="T291" i="1"/>
  <c r="U291" i="1" s="1"/>
  <c r="T282" i="1"/>
  <c r="T287" i="1"/>
  <c r="U287" i="1" s="1"/>
  <c r="T289" i="1"/>
  <c r="U289" i="1" s="1"/>
  <c r="T285" i="1"/>
  <c r="U285" i="1" s="1"/>
  <c r="T281" i="1"/>
  <c r="U281" i="1" s="1"/>
  <c r="T284" i="1"/>
  <c r="U284" i="1" s="1"/>
  <c r="T280" i="1"/>
  <c r="U280" i="1" s="1"/>
  <c r="T283" i="1"/>
  <c r="U283" i="1" s="1"/>
  <c r="T290" i="1"/>
  <c r="U290" i="1" s="1"/>
  <c r="T292" i="1"/>
  <c r="U292" i="1" s="1"/>
  <c r="T288" i="1"/>
  <c r="U288" i="1" s="1"/>
  <c r="T286" i="1"/>
  <c r="U286" i="1" s="1"/>
  <c r="U282" i="1"/>
  <c r="T277" i="1"/>
  <c r="T279" i="1"/>
  <c r="U279" i="1" s="1"/>
  <c r="J148" i="1"/>
  <c r="V149" i="1" l="1"/>
  <c r="S149" i="1"/>
  <c r="P149" i="1"/>
  <c r="M149" i="1"/>
  <c r="J149" i="1"/>
  <c r="K332" i="1" l="1"/>
  <c r="K333" i="1"/>
  <c r="K331" i="1"/>
  <c r="H332" i="1"/>
  <c r="H333" i="1"/>
  <c r="H331" i="1"/>
  <c r="K334" i="1" l="1"/>
  <c r="H334" i="1"/>
  <c r="O25" i="1"/>
  <c r="I23" i="1" l="1"/>
  <c r="O22" i="1"/>
  <c r="T81" i="1" l="1"/>
  <c r="T82" i="1"/>
  <c r="T83" i="1"/>
  <c r="T84" i="1"/>
  <c r="T85" i="1"/>
  <c r="T80" i="1"/>
  <c r="R81" i="1"/>
  <c r="R82" i="1"/>
  <c r="R83" i="1"/>
  <c r="R84" i="1"/>
  <c r="R85" i="1"/>
  <c r="R80" i="1"/>
  <c r="P81" i="1"/>
  <c r="P82" i="1"/>
  <c r="P83" i="1"/>
  <c r="P84" i="1"/>
  <c r="P85" i="1"/>
  <c r="P80" i="1"/>
  <c r="M81" i="1"/>
  <c r="M82" i="1"/>
  <c r="M83" i="1"/>
  <c r="M84" i="1"/>
  <c r="M85" i="1"/>
  <c r="M80" i="1"/>
  <c r="H81" i="1"/>
  <c r="H82" i="1"/>
  <c r="H83" i="1"/>
  <c r="H84" i="1"/>
  <c r="H85" i="1"/>
  <c r="F81" i="1"/>
  <c r="F82" i="1"/>
  <c r="F83" i="1"/>
  <c r="F84" i="1"/>
  <c r="F85" i="1"/>
  <c r="D81" i="1"/>
  <c r="D82" i="1"/>
  <c r="D83" i="1"/>
  <c r="D84" i="1"/>
  <c r="D85" i="1"/>
  <c r="A81" i="1"/>
  <c r="A82" i="1"/>
  <c r="A83" i="1"/>
  <c r="A84" i="1"/>
  <c r="A85" i="1"/>
  <c r="R86" i="1" l="1"/>
  <c r="T86" i="1"/>
  <c r="P86" i="1"/>
  <c r="G354" i="1"/>
  <c r="G345" i="1"/>
  <c r="M219" i="1"/>
  <c r="L275" i="1"/>
  <c r="M183" i="1"/>
  <c r="G100" i="1"/>
  <c r="G19" i="1"/>
  <c r="M77" i="1"/>
  <c r="A77" i="1"/>
  <c r="E9" i="1"/>
  <c r="P358" i="1"/>
  <c r="M358" i="1"/>
  <c r="J358" i="1"/>
  <c r="G358" i="1"/>
  <c r="P357" i="1"/>
  <c r="M357" i="1"/>
  <c r="J357" i="1"/>
  <c r="G357" i="1"/>
  <c r="P356" i="1"/>
  <c r="P359" i="1" s="1"/>
  <c r="M356" i="1"/>
  <c r="M359" i="1" s="1"/>
  <c r="J356" i="1"/>
  <c r="J359" i="1" s="1"/>
  <c r="G356" i="1"/>
  <c r="G359" i="1" s="1"/>
  <c r="P349" i="1"/>
  <c r="M349" i="1"/>
  <c r="J349" i="1"/>
  <c r="G349" i="1"/>
  <c r="J348" i="1"/>
  <c r="M348" i="1"/>
  <c r="P348" i="1"/>
  <c r="G348" i="1"/>
  <c r="P347" i="1"/>
  <c r="M347" i="1"/>
  <c r="M350" i="1" s="1"/>
  <c r="J347" i="1"/>
  <c r="G347" i="1"/>
  <c r="Q320" i="1"/>
  <c r="N320" i="1"/>
  <c r="L320" i="1"/>
  <c r="L277" i="1"/>
  <c r="Q248" i="1"/>
  <c r="O248" i="1"/>
  <c r="Q247" i="1"/>
  <c r="O247" i="1"/>
  <c r="Q246" i="1"/>
  <c r="O246" i="1"/>
  <c r="Q245" i="1"/>
  <c r="O245" i="1"/>
  <c r="Q223" i="1"/>
  <c r="O223" i="1"/>
  <c r="M223" i="1"/>
  <c r="K223" i="1"/>
  <c r="Q222" i="1"/>
  <c r="O222" i="1"/>
  <c r="M222" i="1"/>
  <c r="K222" i="1"/>
  <c r="Q221" i="1"/>
  <c r="Q224" i="1" s="1"/>
  <c r="O221" i="1"/>
  <c r="M221" i="1"/>
  <c r="M224" i="1" s="1"/>
  <c r="K221" i="1"/>
  <c r="K224" i="1" s="1"/>
  <c r="Q187" i="1"/>
  <c r="O187" i="1"/>
  <c r="M187" i="1"/>
  <c r="K187" i="1"/>
  <c r="Q186" i="1"/>
  <c r="O186" i="1"/>
  <c r="M186" i="1"/>
  <c r="K186" i="1"/>
  <c r="Q185" i="1"/>
  <c r="O185" i="1"/>
  <c r="M185" i="1"/>
  <c r="K185" i="1"/>
  <c r="Q214" i="1"/>
  <c r="O214" i="1"/>
  <c r="Q213" i="1"/>
  <c r="O213" i="1"/>
  <c r="Q212" i="1"/>
  <c r="O212" i="1"/>
  <c r="Q211" i="1"/>
  <c r="O211" i="1"/>
  <c r="V148" i="1"/>
  <c r="S148" i="1"/>
  <c r="P148" i="1"/>
  <c r="M148" i="1"/>
  <c r="V147" i="1"/>
  <c r="S147" i="1"/>
  <c r="P147" i="1"/>
  <c r="M147" i="1"/>
  <c r="J147" i="1"/>
  <c r="V146" i="1"/>
  <c r="S146" i="1"/>
  <c r="P146" i="1"/>
  <c r="M146" i="1"/>
  <c r="J146" i="1"/>
  <c r="V145" i="1"/>
  <c r="S145" i="1"/>
  <c r="P145" i="1"/>
  <c r="M145" i="1"/>
  <c r="J145" i="1"/>
  <c r="V144" i="1"/>
  <c r="S144" i="1"/>
  <c r="P144" i="1"/>
  <c r="M144" i="1"/>
  <c r="J144" i="1"/>
  <c r="S103" i="1"/>
  <c r="S104" i="1"/>
  <c r="S105" i="1"/>
  <c r="S106" i="1"/>
  <c r="S107" i="1"/>
  <c r="S102" i="1"/>
  <c r="P103" i="1"/>
  <c r="P104" i="1"/>
  <c r="P105" i="1"/>
  <c r="P106" i="1"/>
  <c r="P107" i="1"/>
  <c r="P102" i="1"/>
  <c r="M103" i="1"/>
  <c r="M104" i="1"/>
  <c r="M105" i="1"/>
  <c r="M106" i="1"/>
  <c r="M107" i="1"/>
  <c r="M102" i="1"/>
  <c r="J103" i="1"/>
  <c r="J104" i="1"/>
  <c r="J105" i="1"/>
  <c r="J106" i="1"/>
  <c r="J107" i="1"/>
  <c r="J102" i="1"/>
  <c r="G103" i="1"/>
  <c r="G104" i="1"/>
  <c r="G105" i="1"/>
  <c r="G106" i="1"/>
  <c r="G107" i="1"/>
  <c r="G102" i="1"/>
  <c r="C103" i="1"/>
  <c r="C104" i="1"/>
  <c r="C105" i="1"/>
  <c r="C106" i="1"/>
  <c r="C107" i="1"/>
  <c r="C102" i="1"/>
  <c r="H80" i="1"/>
  <c r="F80" i="1"/>
  <c r="D80" i="1"/>
  <c r="A80" i="1"/>
  <c r="Q23" i="1"/>
  <c r="Q24" i="1"/>
  <c r="Q25" i="1"/>
  <c r="Q26" i="1"/>
  <c r="Q27" i="1"/>
  <c r="Q22" i="1"/>
  <c r="O23" i="1"/>
  <c r="O24" i="1"/>
  <c r="O26" i="1"/>
  <c r="O27" i="1"/>
  <c r="M23" i="1"/>
  <c r="M24" i="1"/>
  <c r="M25" i="1"/>
  <c r="M26" i="1"/>
  <c r="M27" i="1"/>
  <c r="M22" i="1"/>
  <c r="K23" i="1"/>
  <c r="K24" i="1"/>
  <c r="K25" i="1"/>
  <c r="K26" i="1"/>
  <c r="K27" i="1"/>
  <c r="K22" i="1"/>
  <c r="C23" i="1"/>
  <c r="C24" i="1"/>
  <c r="C25" i="1"/>
  <c r="C26" i="1"/>
  <c r="C27" i="1"/>
  <c r="I24" i="1"/>
  <c r="I25" i="1"/>
  <c r="I26" i="1"/>
  <c r="I27" i="1"/>
  <c r="I22" i="1"/>
  <c r="G23" i="1"/>
  <c r="G24" i="1"/>
  <c r="G25" i="1"/>
  <c r="G26" i="1"/>
  <c r="G27" i="1"/>
  <c r="G22" i="1"/>
  <c r="S22" i="1" s="1"/>
  <c r="C22" i="1"/>
  <c r="J150" i="1" l="1"/>
  <c r="V150" i="1"/>
  <c r="S150" i="1"/>
  <c r="U277" i="1"/>
  <c r="P150" i="1"/>
  <c r="M150" i="1"/>
  <c r="S24" i="1"/>
  <c r="O224" i="1"/>
  <c r="G350" i="1"/>
  <c r="J350" i="1"/>
  <c r="Q249" i="1"/>
  <c r="S27" i="1"/>
  <c r="S23" i="1"/>
  <c r="U25" i="1"/>
  <c r="U26" i="1"/>
  <c r="P350" i="1"/>
  <c r="G108" i="1"/>
  <c r="M108" i="1"/>
  <c r="S108" i="1"/>
  <c r="F86" i="1"/>
  <c r="S25" i="1"/>
  <c r="U27" i="1"/>
  <c r="U23" i="1"/>
  <c r="S26" i="1"/>
  <c r="U22" i="1"/>
  <c r="O249" i="1"/>
  <c r="P108" i="1"/>
  <c r="J108" i="1"/>
  <c r="D86" i="1"/>
  <c r="H86" i="1"/>
  <c r="U24" i="1"/>
  <c r="S293" i="1"/>
  <c r="R293" i="1"/>
  <c r="Q293" i="1"/>
  <c r="P293" i="1"/>
  <c r="O293" i="1"/>
  <c r="N293" i="1"/>
  <c r="L293" i="1"/>
  <c r="Q215" i="1"/>
  <c r="O215" i="1"/>
  <c r="Q188" i="1"/>
  <c r="O188" i="1"/>
  <c r="M188" i="1"/>
  <c r="K188" i="1"/>
  <c r="Q28" i="1"/>
  <c r="O28" i="1"/>
  <c r="M28" i="1"/>
  <c r="K28" i="1"/>
  <c r="I28" i="1"/>
  <c r="G28" i="1"/>
  <c r="T293" i="1" l="1"/>
  <c r="U293" i="1"/>
  <c r="S28" i="1"/>
  <c r="U28" i="1"/>
</calcChain>
</file>

<file path=xl/connections.xml><?xml version="1.0" encoding="utf-8"?>
<connections xmlns="http://schemas.openxmlformats.org/spreadsheetml/2006/main">
  <connection id="1" keepAlive="1" name="SP_Meldunek_parametry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parametry '2016-01-01', '2016-01-31' "/>
  </connection>
  <connection id="2" keepAlive="1" name="SP_Meldunek_sekcja_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1 '2016-01-01', '2016-01-31' "/>
  </connection>
  <connection id="3" keepAlive="1" name="SP_Meldunek_sekcja_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2 '2016-01-01', '2016-01-31' "/>
  </connection>
  <connection id="4" keepAlive="1" name="SP_Meldunek_sekcja_I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1 '2016-01-01', '2016-01-31' "/>
  </connection>
  <connection id="5" keepAlive="1" name="SP_Meldunek_sekcja_I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2 '2016-01-01', '2016-01-31' "/>
  </connection>
  <connection id="6" keepAlive="1" name="SP_Meldunek_sekcja_II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1 '2016-01-01', '2016-01-31' "/>
  </connection>
  <connection id="7" keepAlive="1" name="SP_Meldunek_sekcja_II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2 '2016-01-01', '2016-01-31' "/>
  </connection>
  <connection id="8" keepAlive="1" name="SP_Meldunek_sekcja_IV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V '2016-01-01', '2016-01-31' "/>
  </connection>
  <connection id="9" keepAlive="1" name="SP_Meldunek_sekcja_IX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1 '2016-01-01', '2016-01-31' "/>
  </connection>
  <connection id="10" keepAlive="1" name="SP_Meldunek_sekcja_IX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2 '2016-01-01', '2016-01-31' "/>
  </connection>
  <connection id="11" keepAlive="1" name="SP_Meldunek_sekcja_V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1 '2016-01-01', '2016-01-31' "/>
  </connection>
  <connection id="12" keepAlive="1" name="SP_Meldunek_sekcja_V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2 '2016-01-01', '2016-01-31' "/>
  </connection>
  <connection id="13" keepAlive="1" name="SP_Meldunek_sekcja_V_tab_3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3 '2016-01-01', '2016-01-31' "/>
  </connection>
  <connection id="14" keepAlive="1" name="SP_Meldunek_sekcja_V_tab_4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4 '2016-01-01', '2016-01-31' "/>
  </connection>
  <connection id="15" keepAlive="1" name="SP_Meldunek_sekcja_VI_tab_1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1 '2016-01-01', '2016-01-31' "/>
  </connection>
  <connection id="16" keepAlive="1" name="SP_Meldunek_sekcja_VI_tab_2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2 '2016-01-01', '2016-01-31' 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4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I '2016-01-01', '2016-01-31' "/>
  </connection>
</connections>
</file>

<file path=xl/sharedStrings.xml><?xml version="1.0" encoding="utf-8"?>
<sst xmlns="http://schemas.openxmlformats.org/spreadsheetml/2006/main" count="932" uniqueCount="169">
  <si>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</si>
  <si>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</si>
  <si>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</si>
  <si>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</si>
  <si>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</si>
  <si>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</si>
  <si>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</si>
  <si>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</si>
  <si>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</si>
  <si>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</si>
  <si>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</si>
  <si>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</si>
  <si>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</si>
  <si>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</si>
  <si>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</si>
  <si>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</si>
  <si>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</si>
  <si>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</si>
  <si>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</si>
  <si>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</si>
  <si>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konsul RP</t>
  </si>
  <si>
    <t>fakultatywne</t>
  </si>
  <si>
    <t>decyzje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</si>
  <si>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</si>
  <si>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</si>
  <si>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</si>
  <si>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</si>
  <si>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</si>
  <si>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</si>
  <si>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</si>
  <si>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</si>
  <si>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</si>
  <si>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</si>
  <si>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</si>
  <si>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</si>
  <si>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</si>
  <si>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</si>
  <si>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</si>
  <si>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</si>
  <si>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</si>
  <si>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</si>
  <si>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</si>
  <si>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</si>
  <si>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</si>
  <si>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</si>
  <si>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</si>
  <si>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</si>
  <si>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</si>
  <si>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</si>
  <si>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</si>
  <si>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</si>
  <si>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</si>
  <si>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</si>
  <si>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</si>
  <si>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</si>
  <si>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</si>
  <si>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</si>
  <si>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</si>
  <si>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</si>
  <si>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</si>
  <si>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</si>
  <si>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</si>
  <si>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</si>
  <si>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</si>
  <si>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</si>
  <si>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</si>
  <si>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</si>
  <si>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</si>
  <si>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</si>
  <si>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</si>
  <si>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</si>
  <si>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</si>
  <si>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</si>
  <si>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</si>
  <si>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</si>
  <si>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</si>
  <si>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</si>
  <si>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</si>
  <si>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</si>
  <si>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</si>
  <si>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</si>
  <si>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</si>
  <si>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</si>
  <si>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</si>
  <si>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</si>
  <si>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</si>
  <si>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</si>
  <si>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</si>
  <si>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</si>
  <si>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</si>
  <si>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</si>
  <si>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</si>
  <si>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</si>
  <si>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IV. Cudzoziemcy, w sprawie których wszczęto postępowanie o nadanie statusu uchodźcy i którym zapewniono zakwaterowanie w ośrodkach dla cudzoziemców: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</si>
  <si>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</si>
  <si>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</si>
  <si>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</si>
  <si>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</si>
  <si>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</si>
  <si>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</si>
  <si>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</si>
  <si>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</si>
  <si>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</si>
  <si>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</si>
  <si>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</si>
  <si>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</si>
  <si>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</si>
  <si>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</si>
  <si>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</si>
  <si>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</si>
  <si>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</si>
  <si>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</si>
  <si>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</si>
  <si>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</si>
  <si>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</si>
  <si>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</si>
  <si>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</si>
  <si>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</si>
  <si>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</si>
  <si>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</si>
  <si>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</si>
  <si>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</si>
  <si>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</si>
  <si>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</si>
  <si>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</si>
  <si>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</si>
  <si>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</si>
  <si>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</si>
  <si>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</si>
  <si>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</si>
  <si>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</si>
  <si>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</si>
  <si>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</si>
  <si>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</si>
  <si>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</si>
  <si>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</si>
  <si>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</si>
  <si>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WNIOSEK O WYDANIE DOK. POTW. PRAWO STAŁEGO POBYTU</t>
  </si>
  <si>
    <t>WNIOSEK O WYDANIE KP CZŁ. RODZINY OBYWATELA UE</t>
  </si>
  <si>
    <t>WNIOSEK O WYDANIE KSP CZŁ. RODZINY OBYWATELA UE</t>
  </si>
  <si>
    <t>GRUZJA</t>
  </si>
  <si>
    <t>TADŻYKISTAN</t>
  </si>
  <si>
    <t>SZWECJA</t>
  </si>
  <si>
    <t>WĘGRY</t>
  </si>
  <si>
    <t>01.01.2016</t>
  </si>
  <si>
    <t>31.01.2016</t>
  </si>
  <si>
    <t>ARMENIA</t>
  </si>
  <si>
    <t>NIDERLANDY</t>
  </si>
  <si>
    <t>BUŁGARIA</t>
  </si>
  <si>
    <t>25.01.2016 - 31.01.2016</t>
  </si>
  <si>
    <t>18.01.2016 - 24.01.2016</t>
  </si>
  <si>
    <t>11.01.2016 - 17.01.2016</t>
  </si>
  <si>
    <t>04.01.2016 - 10.01.2016</t>
  </si>
  <si>
    <t>28.12.2015 - 03.01.2016</t>
  </si>
  <si>
    <t>W styczniu 2016 r. cudzoziemcy złożyli 408 odwołań od decyzji organów pierwszej instancji, o 58% więcej niż w analogicznym okresie w 2015 r. (172). 70% odwołań dotyczyło pobytu czasowego, a 22% - zobowiązania do powrotu. Cudzoziemcy uzyskali 237 decyzji Szefa UdSC w sprawach o legalizację pobytu na terytorium RP, z czego 34% stanowiło utrzymanie decyzji, od której się odwołano. 14% decyzji uchylono i przekazano do ponownego rozpatrzenia, a w 10% postępowania odwoławcze zakończyły się uchyleniem decyzji organu pierwszej instancji i udzieleniem zezwolenia.</t>
  </si>
  <si>
    <t>VII. Konsultacje wizowe</t>
  </si>
  <si>
    <t>VIII.  Informacja o Małym Ruchu Granicznym</t>
  </si>
  <si>
    <t xml:space="preserve">W styczniu przyjęto prawie 25 tys. wniosków w sprawie konsultacji wizowych (40 tys. w analogicznym okresie w 2015 r.), przy czym 94% z nich inicjowało inne państwo. W tym samym okresie wydano ponad 31 tys. decyzji - 94% z nich wobec wniosków innych państw.                     </t>
  </si>
  <si>
    <t xml:space="preserve">W styczniu 2016 r. 57% zezwoleń MRG wydano na Ukrainie. Pozostałe zostały wydane przez placówkę konsularną w Kaliningradzie. Z odmową wydania zezwolenia spotkało się 11 cudzoziemców zamieszkałych na terytorium Ukrainy, a z unieważnieniem zezwolenia - 15 osób z Ukrainy i 4 Rosji. W porównaniu do poprzedniego miesiąca wydano ogółem o 48% mniej zezwoleń (7 023/13 573). Liczba wydanych zezwoleń jest najniższą od stycznia 2015 r.                
</t>
  </si>
  <si>
    <t>Warszawa, 16 lutego 2016 r.</t>
  </si>
  <si>
    <t xml:space="preserve">W styczniu 2016 r. wpłynęło 295 wniosków o udzielenie ochrony międzynarodowej (w tym 236 pierwszych), obejmujących 613 osób. Zgodnie z utrwaloną tendencją najwięcej wnioskodawców było wśród obywateli Rosji (345 os., 56% ogółu), Ukrainy (105 os., 18% ogółu) i Tadżykistanu (97 os., 16% ogółu). W gronie pozostałych dominujących grup znaleźli się wnioskodawcy z Armenii (19 os., 3% ogółu), Gruzji (9 os., 1% ogółu), Turcji (8 os., 1% ogółu), Turkmenistanu (6 os., 1% ogółu), Kazachstanu (4 os, 1% ogółu), Syrii i Mołdawii (po 3 os.). Jeden wniosek obejmował średnio 2 os. Zdecydowana większość wnioskodawców złożyła wnioski po raz pierwszy (85%), dotyczyło to wszystkich państw poza Ukrainą. Wnioski pierwsze złożone przez jej obywateli stanowiły 59%, a wnioski kolejne 29% ogółu ich wniosków. 
Najwięcej wniosków (73% ogółu) przyjęła placówka Straży Granicznej w Terespolu, dalsze 10% Nadwiślański Oddział SG.
Wśród ubiegających się o udzielenie ochrony międzynarodowej 43% stanowiły dzieci (46%dziewczynki, 53% chłopcy), 57% dorośli (48% kobiety, 51% mężczyźni). Wynika z tego, że kobiety oraz dzieci stanowił w styczniu 2016r. 71% wnioskodawców.
W porównaniu z tym samym okresem w 2015 r. łączna liczba osób objętych wnioskami nie uległa zmianie (613/611). Wśród dominujących obywatelstw największe zmiany dotyczyły obywateli Rosji (wzrost o 30%, 345.266), Ukrainy (spadek o 55%, 109/243) i Tadżykistanu  (3-krotny wzrost, 97/28).
W porównaniu do grudnia 2015 r. w styczniu liczba wniosków spadła o 37% (295/466) i objęła o 46% mniej osób (613/1143). Jeżeli chodzi o rozkład wnioskodawców ze względu na pochodzenie, dotychczasowe ogólne tendencje pozostają bez zmian. W bardziej szczegółowym ujęciu, największe zmiany dotyczą liczby osób objętych wnioskami będących obywatelami Rosji (-57%, 345/809) i Ukrainy (-30%, 105/150). Jedynie w przypadku Tadżykistanu sytuacja pozostała bez zmian (97/94).
</t>
  </si>
  <si>
    <t>Liczba cudzoziemców objętych wnioskami o przejęcie odpowiedzialności za wniosek o udzielenie ochrony złożony na terytorium innego państwa członkowskiego (tzw. IN) w styczniu wyniosła 471. Polska wystąpiła z takim wnioskiem do innych krajów europejskich (OUT) w przypadku 25 osób. Decyzje pozytywne zapadły w przypadku 85% wniosków IN i 36% wniosków OUT. 59% wniosków IN oraz 60% wniosków OUT dotyczy współpracy z Niemcami. Poza tym, osoby, które ubiegały się o ochronę międzynarodową w Polsce składały kolejne wnioski we Francji, Austrii, Niderlandach i Szwecji. Z kolei dalsze wnioski OUT z Polski kierowane były głównie do Francji, Holandii, Węgier i Bułgarii (Holandia, Węgry oraz Bułgaria są nowymi kierunkami, jeśli chodzi o wnioski OUT).</t>
  </si>
  <si>
    <t>I. Przyjęte wnioski o udzielenie ochrony międzynarodowej w RP:</t>
  </si>
  <si>
    <t>III. Wydane decyzje w sprawie o udzielenie ochrony międzynarodowej:</t>
  </si>
  <si>
    <t>W styczniu 2016 r. Szef UdSC miał pod swoją opieką średnio ok. 4,315 os. dziennie. W porównaniu do analogicznego okresu w 2015 r. w styczniu 2016 r. Szef UdSC miał pod swoją opieką dziennie średnio o 531 osób, tj. 14%, więcej. Pomimo że ogółem średnia liczba osób korzystających z opieki nieznacznie spadła w porównaniu do poprzedniego miesiąca (4313/4406), udział cudzoziemców korzystających ze świadczeń poza ośrodkiem nieco się zwiększył - z 56% do 58%, przybliżając się znów do osiągniętego między kwietniem a czerwcem 2015 r. maksimum (67%).</t>
  </si>
  <si>
    <r>
      <rPr>
        <sz val="11"/>
        <rFont val="Calibri"/>
        <family val="2"/>
        <charset val="238"/>
        <scheme val="minor"/>
      </rPr>
      <t xml:space="preserve">Spośród prawie 8,2 tys. wniosków 89% dotyczy otrzymania zezwolenia na pobyt czasowy, 9% zezwolenia na pobyt stały, a 2% zezwolenia na pobyt rezydenta UE. W sprawie zezwolenia na pobyt czasowy spośród prawie 7,3 tys. wniosków 61% (4 4285) złożyli obywatele Ukrainy, 4%- Chińczycy, po 3% Wietnamczycy, Turcy, Hindusi, Rosjanie i Białorusini. O zezwolenie na pobyt stały ubiegało się 738 cudzoziemców, w tym 67% (492) to obywatele Ukrainy, 14% - Białorusini, 3% - Rosjanie, po 2% -Wietnamczycy. Wnioski o zezwolenie na pobyt rezydenta długoterminowego UE, (174 wnioski) zdominowali również obywatele Ukrainy (60) - złożyli 35% wniosków, 13% - Wietnamczycy, po 6% - Rosjanie i Chińczycy, po 5%- Hindusi i Białorusini, po 4% -Nepalczycy i Ormianie. Uwzględniając kryterium obywatelstwa wnioskodawców wyraźnie najczęściej o legalizację pobytu w styczniu 2016 r. ubiegali się obywatele Ukrainy 61%- (4 980/8 193),  w analogicznym okresie w 2015 r. odsetek ten wynosił 53% (3 261/6 517). Za opisany wzrost odpowiedzialna jest zwiększona w porównaniu z zeszłym rokiem liczba wniosków o zezwolenie na pobyt czasowy składanych przez obywateli Ukrainy, (+ 73% - z 2 561 w 2015 r. na 4 428 w 2016 r.). Przyrost ten był na tyle duży, że przewyższył spadek zainteresowania cudzoziemców pobytem stałym (492/648). Ogółem w 2016 r. złożono łącznie 1/3 wniosków legalizacyjnych więcej (+43% wniosków na pobyt czasowy, -22% wniosków na pobyt stały, -5% wniosków na pobyt rezydenta długoterminowego UE). 89% wszystkich procedur zakończyło się decyzją przyznającą zezwolenie pobytowe (89% pobyt czasowy, 89% pobyt stały, 77% pobyt rezydenta długoterminowego UE).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 porównaniu do grudnia 2015 r. odnotowano wzrost liczby wniosków o wydanie dokumentów poświadczających prawo pobytu obywateli państw UE (714/564). Liczba wydanych dokumentów w styczniu w tej kategorii była znacznie mniejsza niż w poprzednim miesiącu (296/882) lub w analogicznym miesiącu w 2015 r. (296/724).</t>
    </r>
  </si>
  <si>
    <r>
      <t>W styczniu 2016 r. Szef Urzędu do Spraw Cudzoziemców wydał 886 decyzje dot. postępowań o udzielenie ochrony: 
* udzielił ochrony 22 osobom (13 decyzji o nadaniu statusu uchodźcy, 7 decyzji o udzieleniu ochrony uzupełniającej, 2 zgody na pobyt tolerowany),
* 126 osób otrzymało decyzję negatywną - co stanowi 14% wszystkich decyzji,
* 738 postępowań umorzono - co stanowi 83% wszystkich decyzji. 
Najliczniejszymi beneficjentami decyzji przyznających ochronę (status uchodźcy, ochrona uzupełniająca i pobyt tolerowany) byli obywatele:
*Syrii (36%, 8 os., wyłącznie status uchodźcy),
* Rosji (18%, 4 os, głównie ochrona uzupełniająca),
* Ukrainy (18%, 4 os. wyłącznie ochrona uzupełniająca).
.</t>
    </r>
    <r>
      <rPr>
        <sz val="11"/>
        <rFont val="Calibri"/>
        <family val="2"/>
        <charset val="238"/>
        <scheme val="minor"/>
      </rPr>
      <t xml:space="preserve">
Najwięcej decyzji o nadaniu statusu uchodźcy uzyskali obywatele: Syrii - 8 os. (62%), Ugandy (2 os., 15%) oraz pojedyncze osoby z Egiptu, Rwandy oraz bez obywatelstwa. Ochrony uzupełniającej (w sumie 7 decyzji) udzielono obywatelom Ukrainy - 4 os. i Rosjanom - 3 os. Pobyt tolerowany otrzymał 1 obywateli Rosji i 1 obywatel Pakistanu. Porównując styczeń 2016 r. z analogicznym okresem 2015 r. można zaobserwować spadek w zakresie liczby wszystkich typów rozstrzygnięć wniosków o nadanie ochrony międzynarodowej z wyjątkiem umorzeń, których liczba wzrosła. Proporcjonalny udział poszczególnych typów decyzji w stosunku do wszystkich wydanych decyzji pozostał bez większych zmian  w przypadku następujących decyzji: status uchodźcy (1%),  ochrona uzupełniająca-  (2%), natomiast spadł odsetek decyzji nie przyznających żadnej z form ochrony (z 24% ogółu na 14% ogółu) na rzecz wzrostu odsetka umorzeń (z 71% ogółu na 83% ogółu). Szczegółowo widoczny jest:
* wzrost łącznej liczby decyzji wydanych w 2016 r. o 18% (886/749),
*spadek o 61% łącznej liczby decyzji o udzieleniu ochrony w 2015 r. (22/57),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podobna liczba decyzji o nadaniu statusu uchodźcy (13/15),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spadek o 67% liczby decyzji o przyznaniu ochrony uzupełniającej (7/21),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wzrost liczby umorzeń postępowań o 56% (738/472),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* spadek liczby decyzji negatywnych 43% (126/220).
W porównaniu do grudnia 2015 r. wydano prawie 1/3 decyzji mniej (875/1093). Liczba decyzji wydanych miesięcznie widocznie spada od sierpnia 2015 r. i aktualnie zbliża się do wartości z pierwszej połowy 2015 r.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Uznawalność w styczniu 2016 r. wynosiła 14% .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</si>
  <si>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Sytuację migracyjną w Polsce nadal cechuje zwiększony napływ obywateli Ukrainy, a także rosnący na znaczeniu wpływ wniosków o udzielenie ochronny międzynarodowej składanych przez obywateli Tadżykistanu. Wzrost liczby obywateli tych państw ubiegających się o ochronę międzynarodową i legalizację pobytu na terytorium RP jest stale monitorowany. Znacząca liczba umorzeń postępowania wobec obywateli Tadżykistanu świadczy o powielaniu przez nich modelu migracyjnego Rosjan i Gruzinów. Procedura o udzielenie ochrony międzynarodowej umożliwia legalny wjazd do Strefy Schengen bez wizy, po czym cudzoziemiec wyjażdza z Polski do innych państw UE zanim toczące się postępowanie zostanie zakończone.
Zdecydowana większość obywateli Ukrainy przybywających do Polski preferuje legalizację pobytu umożliwiającą podjęcie pracy i samodzielne utrzymanie rodziny. Od 2014 r. obserwuje się zwiększony napływ wniosków o udzielenie zezwolenia na pobyt czasowy spowodowany:
            -upływem terminu ważności zezwoleń wydanych beneficjentom abolicji 2012,
            -sytuacją na Ukrainie (większe zainteresowanie dłuższym jednolitym zezwoleniem), 
            -wejściem w życie nowej ustawy o cudzoziemcach (uproszczenie procedur).
Utrzymują się ogólne tendencje w ramach rozstrzygnięć postepowań o udzielenie ochrony przez Szefa Urzędu do Spraw Cudzoziemców: większość rozstrzygnięć stanowią decyzje o umorzeniu postępowania (83% wszystkich decyzji). 
Liczba osób korzystających ze świadczeń socjalnych w dalszym ciągu utrzymuje się na wysokim poziomie i jest średnio o 531 osób (14%) dziennie większa niż w analogicznym okresie w 2015 r. 
Zdecydowana większość (89%) wniosków w sprawach o legalizację pobytu na terytorium RP dotyczyła zezwolenia na pobyt czasowy. 
W porównaniu do stycznia 2015 r. w znaczący sposób wzrosłą liczba odwołań od decyzji organów pierwszej instancji, tj. o 58% więcej.
</t>
  </si>
  <si>
    <t>przygotowała: Małgorzata Jankowska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</si>
</sst>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8"/>
      <name val="Cambria"/>
      <family val="2"/>
      <charset val="238"/>
      <scheme val="major"/>
    </font>
    <font>
      <b/>
      <sz val="15"/>
      <name val="Calibri"/>
      <family val="2"/>
      <charset val="238"/>
      <scheme val="minor"/>
    </font>
    <font>
      <b/>
      <i/>
      <sz val="14"/>
      <color theme="1"/>
      <name val="Cambria"/>
      <family val="1"/>
      <charset val="238"/>
    </font>
    <font>
      <sz val="11"/>
      <name val="Calibri"/>
      <family val="2"/>
      <charset val="238"/>
      <scheme val="minor"/>
    </font>
    <font>
      <b/>
      <sz val="7"/>
      <name val="Tahoma"/>
      <family val="2"/>
      <charset val="238"/>
    </font>
    <font>
      <sz val="6"/>
      <color theme="1"/>
      <name val="Tahoma"/>
      <family val="2"/>
      <charset val="238"/>
    </font>
    <font>
      <b/>
      <sz val="8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i/>
      <sz val="9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286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protection locked="0"/>
    </xf>
    <xf numFmtId="0" fontId="29" fillId="0" borderId="0" xfId="0" applyFont="1" applyAlignment="1" applyProtection="1">
      <alignment vertical="center"/>
      <protection locked="0"/>
    </xf>
    <xf numFmtId="0" fontId="30" fillId="0" borderId="0" xfId="0" applyFont="1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9" fillId="0" borderId="0" xfId="43" applyProtection="1">
      <protection locked="0"/>
    </xf>
    <xf numFmtId="0" fontId="0" fillId="0" borderId="0" xfId="0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31" fillId="35" borderId="44" xfId="24" applyFont="1" applyFill="1" applyBorder="1" applyAlignment="1" applyProtection="1">
      <alignment horizontal="left" vertical="center" wrapText="1" indent="1"/>
      <protection locked="0"/>
    </xf>
    <xf numFmtId="0" fontId="31" fillId="35" borderId="45" xfId="24" applyFont="1" applyFill="1" applyBorder="1" applyAlignment="1" applyProtection="1">
      <alignment horizontal="left" vertical="center" wrapText="1" indent="1"/>
      <protection locked="0"/>
    </xf>
    <xf numFmtId="0" fontId="31" fillId="35" borderId="45" xfId="0" applyFont="1" applyFill="1" applyBorder="1" applyAlignment="1" applyProtection="1">
      <alignment horizontal="center" vertical="center"/>
      <protection locked="0"/>
    </xf>
    <xf numFmtId="3" fontId="31" fillId="35" borderId="45" xfId="0" applyNumberFormat="1" applyFont="1" applyFill="1" applyBorder="1" applyAlignment="1" applyProtection="1">
      <alignment horizontal="center" vertical="center"/>
      <protection locked="0"/>
    </xf>
    <xf numFmtId="3" fontId="31" fillId="35" borderId="45" xfId="43" applyNumberFormat="1" applyFont="1" applyFill="1" applyBorder="1" applyAlignment="1" applyProtection="1">
      <alignment horizontal="center" vertical="center"/>
      <protection locked="0"/>
    </xf>
    <xf numFmtId="0" fontId="0" fillId="0" borderId="45" xfId="0" applyBorder="1" applyProtection="1">
      <protection locked="0"/>
    </xf>
    <xf numFmtId="0" fontId="31" fillId="35" borderId="44" xfId="0" applyFont="1" applyFill="1" applyBorder="1" applyAlignment="1" applyProtection="1">
      <alignment horizontal="center" vertical="center"/>
      <protection locked="0"/>
    </xf>
    <xf numFmtId="3" fontId="31" fillId="35" borderId="44" xfId="0" applyNumberFormat="1" applyFont="1" applyFill="1" applyBorder="1" applyAlignment="1" applyProtection="1">
      <alignment horizontal="center" vertical="center"/>
      <protection locked="0"/>
    </xf>
    <xf numFmtId="3" fontId="31" fillId="35" borderId="44" xfId="43" applyNumberFormat="1" applyFont="1" applyFill="1" applyBorder="1" applyAlignment="1" applyProtection="1">
      <alignment horizontal="center" vertical="center"/>
      <protection locked="0"/>
    </xf>
    <xf numFmtId="0" fontId="0" fillId="0" borderId="44" xfId="0" applyBorder="1" applyProtection="1">
      <protection locked="0"/>
    </xf>
    <xf numFmtId="0" fontId="25" fillId="0" borderId="0" xfId="0" applyFont="1" applyAlignment="1" applyProtection="1">
      <alignment vertical="top"/>
      <protection locked="0"/>
    </xf>
    <xf numFmtId="165" fontId="25" fillId="0" borderId="0" xfId="0" applyNumberFormat="1" applyFont="1" applyAlignment="1" applyProtection="1">
      <alignment vertical="top"/>
      <protection locked="0"/>
    </xf>
    <xf numFmtId="0" fontId="34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1" fillId="35" borderId="0" xfId="10" applyFont="1" applyFill="1" applyBorder="1" applyAlignment="1" applyProtection="1">
      <alignment horizontal="center" vertical="center" wrapText="1"/>
      <protection locked="0"/>
    </xf>
    <xf numFmtId="0" fontId="31" fillId="35" borderId="0" xfId="10" applyFont="1" applyFill="1" applyBorder="1" applyAlignment="1" applyProtection="1">
      <alignment horizontal="center" vertical="center"/>
      <protection locked="0"/>
    </xf>
    <xf numFmtId="0" fontId="34" fillId="35" borderId="0" xfId="10" applyFont="1" applyFill="1" applyBorder="1" applyAlignment="1" applyProtection="1">
      <alignment horizontal="center" vertical="center"/>
      <protection locked="0"/>
    </xf>
    <xf numFmtId="0" fontId="31" fillId="35" borderId="0" xfId="10" applyFont="1" applyFill="1" applyBorder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3" fontId="35" fillId="0" borderId="10" xfId="0" applyNumberFormat="1" applyFont="1" applyBorder="1" applyAlignment="1" applyProtection="1">
      <alignment horizontal="right" vertical="center"/>
    </xf>
    <xf numFmtId="3" fontId="34" fillId="35" borderId="47" xfId="10" applyNumberFormat="1" applyFont="1" applyFill="1" applyBorder="1" applyAlignment="1" applyProtection="1">
      <alignment horizontal="center" vertical="center"/>
    </xf>
    <xf numFmtId="3" fontId="35" fillId="0" borderId="10" xfId="0" applyNumberFormat="1" applyFont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34" fillId="36" borderId="46" xfId="0" applyFont="1" applyFill="1" applyBorder="1" applyAlignment="1" applyProtection="1">
      <alignment horizontal="center" vertical="center"/>
    </xf>
    <xf numFmtId="0" fontId="34" fillId="36" borderId="47" xfId="0" applyFont="1" applyFill="1" applyBorder="1" applyAlignment="1" applyProtection="1">
      <alignment horizontal="center" vertical="center"/>
    </xf>
    <xf numFmtId="3" fontId="34" fillId="36" borderId="47" xfId="0" applyNumberFormat="1" applyFont="1" applyFill="1" applyBorder="1" applyAlignment="1" applyProtection="1">
      <alignment horizontal="center" vertical="center"/>
    </xf>
    <xf numFmtId="3" fontId="34" fillId="36" borderId="48" xfId="0" applyNumberFormat="1" applyFont="1" applyFill="1" applyBorder="1" applyAlignment="1" applyProtection="1">
      <alignment horizontal="center" vertical="center"/>
    </xf>
    <xf numFmtId="0" fontId="35" fillId="36" borderId="25" xfId="24" applyFont="1" applyFill="1" applyBorder="1" applyAlignment="1" applyProtection="1">
      <alignment horizontal="left" vertical="center" wrapText="1"/>
    </xf>
    <xf numFmtId="0" fontId="35" fillId="36" borderId="10" xfId="24" applyFont="1" applyFill="1" applyBorder="1" applyAlignment="1" applyProtection="1">
      <alignment horizontal="left" vertical="center" wrapText="1"/>
    </xf>
    <xf numFmtId="3" fontId="35" fillId="36" borderId="10" xfId="24" applyNumberFormat="1" applyFont="1" applyFill="1" applyBorder="1" applyAlignment="1" applyProtection="1">
      <alignment horizontal="right" vertical="center"/>
    </xf>
    <xf numFmtId="3" fontId="35" fillId="36" borderId="10" xfId="24" applyNumberFormat="1" applyFont="1" applyFill="1" applyBorder="1" applyAlignment="1" applyProtection="1">
      <alignment horizontal="right" vertical="center" wrapText="1"/>
    </xf>
    <xf numFmtId="3" fontId="35" fillId="36" borderId="32" xfId="24" applyNumberFormat="1" applyFont="1" applyFill="1" applyBorder="1" applyAlignment="1" applyProtection="1">
      <alignment horizontal="right" vertical="center" wrapText="1"/>
    </xf>
    <xf numFmtId="0" fontId="35" fillId="0" borderId="41" xfId="0" applyFont="1" applyFill="1" applyBorder="1" applyAlignment="1" applyProtection="1">
      <alignment horizontal="left" vertical="center" wrapText="1"/>
    </xf>
    <xf numFmtId="0" fontId="35" fillId="0" borderId="42" xfId="0" applyFont="1" applyFill="1" applyBorder="1" applyAlignment="1" applyProtection="1">
      <alignment horizontal="left" vertical="center" wrapText="1"/>
    </xf>
    <xf numFmtId="3" fontId="35" fillId="0" borderId="42" xfId="0" applyNumberFormat="1" applyFont="1" applyBorder="1" applyAlignment="1" applyProtection="1">
      <alignment horizontal="right" vertical="center"/>
    </xf>
    <xf numFmtId="3" fontId="35" fillId="0" borderId="42" xfId="0" applyNumberFormat="1" applyFont="1" applyBorder="1" applyAlignment="1" applyProtection="1">
      <alignment horizontal="right" vertical="center" wrapText="1"/>
    </xf>
    <xf numFmtId="3" fontId="35" fillId="0" borderId="10" xfId="0" applyNumberFormat="1" applyFont="1" applyBorder="1" applyAlignment="1" applyProtection="1">
      <alignment horizontal="right" vertical="center" wrapText="1"/>
    </xf>
    <xf numFmtId="3" fontId="35" fillId="0" borderId="32" xfId="0" applyNumberFormat="1" applyFont="1" applyBorder="1" applyAlignment="1" applyProtection="1">
      <alignment horizontal="right" vertical="center" wrapText="1"/>
    </xf>
    <xf numFmtId="3" fontId="35" fillId="36" borderId="42" xfId="24" applyNumberFormat="1" applyFont="1" applyFill="1" applyBorder="1" applyAlignment="1" applyProtection="1">
      <alignment horizontal="right" vertical="center" wrapText="1"/>
    </xf>
    <xf numFmtId="3" fontId="34" fillId="35" borderId="47" xfId="0" applyNumberFormat="1" applyFont="1" applyFill="1" applyBorder="1" applyAlignment="1" applyProtection="1">
      <alignment horizontal="center" vertical="center"/>
    </xf>
    <xf numFmtId="0" fontId="35" fillId="35" borderId="25" xfId="0" applyFont="1" applyFill="1" applyBorder="1" applyAlignment="1" applyProtection="1">
      <alignment horizontal="left" vertical="center"/>
    </xf>
    <xf numFmtId="0" fontId="35" fillId="35" borderId="10" xfId="0" applyFont="1" applyFill="1" applyBorder="1" applyAlignment="1" applyProtection="1">
      <alignment horizontal="left" vertical="center"/>
    </xf>
    <xf numFmtId="0" fontId="35" fillId="36" borderId="41" xfId="0" applyFont="1" applyFill="1" applyBorder="1" applyAlignment="1" applyProtection="1">
      <alignment horizontal="left" vertical="center"/>
    </xf>
    <xf numFmtId="0" fontId="35" fillId="36" borderId="42" xfId="0" applyFont="1" applyFill="1" applyBorder="1" applyAlignment="1" applyProtection="1">
      <alignment horizontal="left" vertical="center"/>
    </xf>
    <xf numFmtId="0" fontId="35" fillId="36" borderId="25" xfId="0" applyFont="1" applyFill="1" applyBorder="1" applyAlignment="1" applyProtection="1">
      <alignment horizontal="left" vertical="center"/>
    </xf>
    <xf numFmtId="0" fontId="35" fillId="36" borderId="10" xfId="0" applyFont="1" applyFill="1" applyBorder="1" applyAlignment="1" applyProtection="1">
      <alignment horizontal="left" vertical="center"/>
    </xf>
    <xf numFmtId="0" fontId="34" fillId="35" borderId="46" xfId="0" applyFont="1" applyFill="1" applyBorder="1" applyAlignment="1" applyProtection="1">
      <alignment horizontal="center" vertical="center"/>
    </xf>
    <xf numFmtId="0" fontId="34" fillId="35" borderId="47" xfId="0" applyFont="1" applyFill="1" applyBorder="1" applyAlignment="1" applyProtection="1">
      <alignment horizontal="center" vertical="center"/>
    </xf>
    <xf numFmtId="3" fontId="35" fillId="35" borderId="10" xfId="0" applyNumberFormat="1" applyFont="1" applyFill="1" applyBorder="1" applyAlignment="1" applyProtection="1">
      <alignment horizontal="right" vertical="center" wrapText="1"/>
    </xf>
    <xf numFmtId="3" fontId="35" fillId="0" borderId="10" xfId="0" applyNumberFormat="1" applyFont="1" applyBorder="1" applyAlignment="1" applyProtection="1">
      <alignment horizontal="right" vertical="center"/>
    </xf>
    <xf numFmtId="3" fontId="35" fillId="0" borderId="32" xfId="0" applyNumberFormat="1" applyFont="1" applyBorder="1" applyAlignment="1" applyProtection="1">
      <alignment horizontal="right" vertical="center"/>
    </xf>
    <xf numFmtId="0" fontId="35" fillId="0" borderId="25" xfId="0" applyFont="1" applyFill="1" applyBorder="1" applyAlignment="1" applyProtection="1">
      <alignment horizontal="left" vertical="center" wrapText="1"/>
      <protection locked="0"/>
    </xf>
    <xf numFmtId="0" fontId="35" fillId="0" borderId="10" xfId="0" applyFont="1" applyFill="1" applyBorder="1" applyAlignment="1" applyProtection="1">
      <alignment horizontal="left" vertical="center" wrapText="1"/>
      <protection locked="0"/>
    </xf>
    <xf numFmtId="0" fontId="34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4" fillId="36" borderId="31" xfId="0" applyFont="1" applyFill="1" applyBorder="1" applyAlignment="1" applyProtection="1">
      <alignment horizontal="center" vertical="center" textRotation="90" wrapText="1"/>
      <protection locked="0"/>
    </xf>
    <xf numFmtId="0" fontId="0" fillId="33" borderId="0" xfId="0" applyFill="1" applyAlignment="1" applyProtection="1">
      <alignment horizontal="left" vertical="top" wrapText="1"/>
      <protection locked="0"/>
    </xf>
    <xf numFmtId="0" fontId="0" fillId="33" borderId="0" xfId="0" applyFill="1" applyAlignment="1" applyProtection="1">
      <alignment horizontal="left" vertical="top"/>
      <protection locked="0"/>
    </xf>
    <xf numFmtId="0" fontId="0" fillId="33" borderId="0" xfId="0" applyFont="1" applyFill="1" applyAlignment="1" applyProtection="1">
      <alignment horizontal="left" vertical="top" wrapText="1"/>
      <protection locked="0"/>
    </xf>
    <xf numFmtId="0" fontId="0" fillId="33" borderId="0" xfId="0" applyFont="1" applyFill="1" applyAlignment="1" applyProtection="1">
      <alignment horizontal="left" vertical="top"/>
      <protection locked="0"/>
    </xf>
    <xf numFmtId="0" fontId="34" fillId="36" borderId="21" xfId="0" applyFont="1" applyFill="1" applyBorder="1" applyAlignment="1" applyProtection="1">
      <alignment horizontal="center" vertical="center"/>
      <protection locked="0"/>
    </xf>
    <xf numFmtId="0" fontId="34" fillId="35" borderId="46" xfId="10" applyFont="1" applyFill="1" applyBorder="1" applyAlignment="1" applyProtection="1">
      <alignment horizontal="center" vertical="center" wrapText="1"/>
      <protection locked="0"/>
    </xf>
    <xf numFmtId="0" fontId="34" fillId="35" borderId="47" xfId="1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/>
      <protection locked="0"/>
    </xf>
    <xf numFmtId="3" fontId="34" fillId="35" borderId="47" xfId="10" applyNumberFormat="1" applyFont="1" applyFill="1" applyBorder="1" applyAlignment="1" applyProtection="1">
      <alignment horizontal="center" vertical="center"/>
    </xf>
    <xf numFmtId="3" fontId="34" fillId="35" borderId="48" xfId="10" applyNumberFormat="1" applyFont="1" applyFill="1" applyBorder="1" applyAlignment="1" applyProtection="1">
      <alignment horizontal="center" vertical="center"/>
    </xf>
    <xf numFmtId="0" fontId="35" fillId="0" borderId="41" xfId="24" applyFont="1" applyFill="1" applyBorder="1" applyAlignment="1" applyProtection="1">
      <alignment horizontal="left" vertical="center" indent="1"/>
      <protection locked="0"/>
    </xf>
    <xf numFmtId="0" fontId="35" fillId="0" borderId="42" xfId="24" applyFont="1" applyFill="1" applyBorder="1" applyAlignment="1" applyProtection="1">
      <alignment horizontal="left" vertical="center" indent="1"/>
      <protection locked="0"/>
    </xf>
    <xf numFmtId="3" fontId="35" fillId="0" borderId="42" xfId="24" applyNumberFormat="1" applyFont="1" applyFill="1" applyBorder="1" applyAlignment="1" applyProtection="1">
      <alignment horizontal="right" vertical="center"/>
    </xf>
    <xf numFmtId="0" fontId="34" fillId="33" borderId="21" xfId="0" applyFont="1" applyFill="1" applyBorder="1" applyAlignment="1" applyProtection="1">
      <alignment horizontal="center" vertical="center"/>
    </xf>
    <xf numFmtId="0" fontId="34" fillId="33" borderId="31" xfId="0" applyFont="1" applyFill="1" applyBorder="1" applyAlignment="1" applyProtection="1">
      <alignment horizontal="center" vertical="center"/>
    </xf>
    <xf numFmtId="0" fontId="35" fillId="0" borderId="25" xfId="24" applyFont="1" applyFill="1" applyBorder="1" applyAlignment="1" applyProtection="1">
      <alignment horizontal="left" vertical="center" indent="1"/>
      <protection locked="0"/>
    </xf>
    <xf numFmtId="0" fontId="35" fillId="0" borderId="10" xfId="24" applyFont="1" applyFill="1" applyBorder="1" applyAlignment="1" applyProtection="1">
      <alignment horizontal="left" vertical="center" indent="1"/>
      <protection locked="0"/>
    </xf>
    <xf numFmtId="3" fontId="35" fillId="0" borderId="10" xfId="24" applyNumberFormat="1" applyFont="1" applyFill="1" applyBorder="1" applyAlignment="1" applyProtection="1">
      <alignment horizontal="right" vertical="center"/>
    </xf>
    <xf numFmtId="0" fontId="34" fillId="33" borderId="10" xfId="0" applyFont="1" applyFill="1" applyBorder="1" applyAlignment="1" applyProtection="1">
      <alignment horizontal="center" vertical="center" wrapText="1"/>
      <protection locked="0"/>
    </xf>
    <xf numFmtId="0" fontId="34" fillId="33" borderId="46" xfId="10" applyFont="1" applyFill="1" applyBorder="1" applyAlignment="1" applyProtection="1">
      <alignment horizontal="center" vertical="center"/>
      <protection locked="0"/>
    </xf>
    <xf numFmtId="0" fontId="34" fillId="33" borderId="47" xfId="10" applyFont="1" applyFill="1" applyBorder="1" applyAlignment="1" applyProtection="1">
      <alignment horizontal="center" vertical="center"/>
      <protection locked="0"/>
    </xf>
    <xf numFmtId="3" fontId="34" fillId="33" borderId="47" xfId="10" applyNumberFormat="1" applyFont="1" applyFill="1" applyBorder="1" applyAlignment="1" applyProtection="1">
      <alignment horizontal="center" vertical="center"/>
    </xf>
    <xf numFmtId="3" fontId="34" fillId="33" borderId="48" xfId="10" applyNumberFormat="1" applyFont="1" applyFill="1" applyBorder="1" applyAlignment="1" applyProtection="1">
      <alignment horizontal="center" vertical="center"/>
    </xf>
    <xf numFmtId="0" fontId="34" fillId="33" borderId="20" xfId="0" applyFont="1" applyFill="1" applyBorder="1" applyAlignment="1" applyProtection="1">
      <alignment horizontal="center" vertical="center"/>
      <protection locked="0"/>
    </xf>
    <xf numFmtId="0" fontId="34" fillId="33" borderId="21" xfId="0" applyFont="1" applyFill="1" applyBorder="1" applyAlignment="1" applyProtection="1">
      <alignment horizontal="center" vertical="center"/>
      <protection locked="0"/>
    </xf>
    <xf numFmtId="0" fontId="34" fillId="33" borderId="25" xfId="0" applyFont="1" applyFill="1" applyBorder="1" applyAlignment="1" applyProtection="1">
      <alignment horizontal="center" vertical="center"/>
      <protection locked="0"/>
    </xf>
    <xf numFmtId="0" fontId="34" fillId="33" borderId="10" xfId="0" applyFont="1" applyFill="1" applyBorder="1" applyAlignment="1" applyProtection="1">
      <alignment horizontal="center" vertical="center"/>
      <protection locked="0"/>
    </xf>
    <xf numFmtId="0" fontId="34" fillId="33" borderId="32" xfId="0" applyFont="1" applyFill="1" applyBorder="1" applyAlignment="1" applyProtection="1">
      <alignment horizontal="center" vertical="center" wrapText="1"/>
      <protection locked="0"/>
    </xf>
    <xf numFmtId="0" fontId="35" fillId="33" borderId="25" xfId="0" applyFont="1" applyFill="1" applyBorder="1" applyAlignment="1" applyProtection="1">
      <alignment horizontal="left" vertical="center" indent="1"/>
      <protection locked="0"/>
    </xf>
    <xf numFmtId="0" fontId="35" fillId="33" borderId="10" xfId="0" applyFont="1" applyFill="1" applyBorder="1" applyAlignment="1" applyProtection="1">
      <alignment horizontal="left" vertical="center" indent="1"/>
      <protection locked="0"/>
    </xf>
    <xf numFmtId="3" fontId="35" fillId="33" borderId="10" xfId="24" applyNumberFormat="1" applyFont="1" applyFill="1" applyBorder="1" applyAlignment="1" applyProtection="1">
      <alignment horizontal="right" vertical="center"/>
    </xf>
    <xf numFmtId="0" fontId="35" fillId="36" borderId="25" xfId="24" applyFont="1" applyFill="1" applyBorder="1" applyAlignment="1" applyProtection="1">
      <alignment horizontal="left" vertical="center" indent="1"/>
      <protection locked="0"/>
    </xf>
    <xf numFmtId="0" fontId="35" fillId="36" borderId="10" xfId="24" applyFont="1" applyFill="1" applyBorder="1" applyAlignment="1" applyProtection="1">
      <alignment horizontal="left" vertical="center" indent="1"/>
      <protection locked="0"/>
    </xf>
    <xf numFmtId="0" fontId="34" fillId="36" borderId="46" xfId="10" applyFont="1" applyFill="1" applyBorder="1" applyAlignment="1" applyProtection="1">
      <alignment horizontal="center" vertical="center"/>
      <protection locked="0"/>
    </xf>
    <xf numFmtId="0" fontId="34" fillId="36" borderId="47" xfId="10" applyFont="1" applyFill="1" applyBorder="1" applyAlignment="1" applyProtection="1">
      <alignment horizontal="center" vertical="center"/>
      <protection locked="0"/>
    </xf>
    <xf numFmtId="3" fontId="34" fillId="36" borderId="47" xfId="10" applyNumberFormat="1" applyFont="1" applyFill="1" applyBorder="1" applyAlignment="1" applyProtection="1">
      <alignment horizontal="center" vertical="center"/>
    </xf>
    <xf numFmtId="3" fontId="34" fillId="36" borderId="48" xfId="10" applyNumberFormat="1" applyFont="1" applyFill="1" applyBorder="1" applyAlignment="1" applyProtection="1">
      <alignment horizontal="center" vertical="center"/>
    </xf>
    <xf numFmtId="0" fontId="35" fillId="0" borderId="41" xfId="0" applyFont="1" applyFill="1" applyBorder="1" applyAlignment="1" applyProtection="1">
      <alignment horizontal="left" vertical="center" indent="1"/>
      <protection locked="0"/>
    </xf>
    <xf numFmtId="0" fontId="35" fillId="0" borderId="42" xfId="0" applyFont="1" applyFill="1" applyBorder="1" applyAlignment="1" applyProtection="1">
      <alignment horizontal="left" vertical="center" indent="1"/>
      <protection locked="0"/>
    </xf>
    <xf numFmtId="0" fontId="34" fillId="36" borderId="20" xfId="0" applyFont="1" applyFill="1" applyBorder="1" applyAlignment="1" applyProtection="1">
      <alignment horizontal="center" vertical="center"/>
      <protection locked="0"/>
    </xf>
    <xf numFmtId="0" fontId="34" fillId="36" borderId="31" xfId="0" applyFont="1" applyFill="1" applyBorder="1" applyAlignment="1" applyProtection="1">
      <alignment horizontal="center" vertical="center"/>
      <protection locked="0"/>
    </xf>
    <xf numFmtId="0" fontId="35" fillId="0" borderId="25" xfId="0" applyFont="1" applyFill="1" applyBorder="1" applyAlignment="1" applyProtection="1">
      <alignment horizontal="left" vertical="center" indent="1"/>
      <protection locked="0"/>
    </xf>
    <xf numFmtId="0" fontId="35" fillId="0" borderId="10" xfId="0" applyFont="1" applyFill="1" applyBorder="1" applyAlignment="1" applyProtection="1">
      <alignment horizontal="left" vertical="center" indent="1"/>
      <protection locked="0"/>
    </xf>
    <xf numFmtId="0" fontId="35" fillId="35" borderId="27" xfId="0" applyFont="1" applyFill="1" applyBorder="1" applyAlignment="1" applyProtection="1">
      <alignment horizontal="center" vertical="center"/>
      <protection locked="0"/>
    </xf>
    <xf numFmtId="0" fontId="35" fillId="35" borderId="28" xfId="0" applyFont="1" applyFill="1" applyBorder="1" applyAlignment="1" applyProtection="1">
      <alignment horizontal="center" vertical="center"/>
      <protection locked="0"/>
    </xf>
    <xf numFmtId="0" fontId="34" fillId="35" borderId="20" xfId="0" applyFont="1" applyFill="1" applyBorder="1" applyAlignment="1" applyProtection="1">
      <alignment horizontal="center" vertical="center"/>
      <protection locked="0"/>
    </xf>
    <xf numFmtId="3" fontId="35" fillId="0" borderId="43" xfId="0" applyNumberFormat="1" applyFont="1" applyBorder="1" applyAlignment="1" applyProtection="1">
      <alignment horizontal="right" vertical="center" wrapText="1"/>
    </xf>
    <xf numFmtId="3" fontId="34" fillId="34" borderId="47" xfId="0" applyNumberFormat="1" applyFont="1" applyFill="1" applyBorder="1" applyAlignment="1" applyProtection="1">
      <alignment horizontal="center" vertical="center"/>
    </xf>
    <xf numFmtId="3" fontId="34" fillId="34" borderId="48" xfId="0" applyNumberFormat="1" applyFont="1" applyFill="1" applyBorder="1" applyAlignment="1" applyProtection="1">
      <alignment horizontal="center" vertical="center"/>
    </xf>
    <xf numFmtId="0" fontId="34" fillId="35" borderId="22" xfId="0" applyFont="1" applyFill="1" applyBorder="1" applyAlignment="1" applyProtection="1">
      <alignment horizontal="center" vertical="center" wrapText="1"/>
      <protection locked="0"/>
    </xf>
    <xf numFmtId="0" fontId="34" fillId="35" borderId="23" xfId="0" applyFont="1" applyFill="1" applyBorder="1" applyAlignment="1" applyProtection="1">
      <alignment horizontal="center" vertical="center" wrapText="1"/>
      <protection locked="0"/>
    </xf>
    <xf numFmtId="0" fontId="34" fillId="35" borderId="24" xfId="0" applyFont="1" applyFill="1" applyBorder="1" applyAlignment="1" applyProtection="1">
      <alignment horizontal="center" vertical="center" wrapText="1"/>
      <protection locked="0"/>
    </xf>
    <xf numFmtId="3" fontId="35" fillId="35" borderId="29" xfId="0" applyNumberFormat="1" applyFont="1" applyFill="1" applyBorder="1" applyAlignment="1" applyProtection="1">
      <alignment horizontal="right" vertical="center" wrapText="1"/>
    </xf>
    <xf numFmtId="3" fontId="35" fillId="35" borderId="37" xfId="0" applyNumberFormat="1" applyFont="1" applyFill="1" applyBorder="1" applyAlignment="1" applyProtection="1">
      <alignment horizontal="right" vertical="center" wrapText="1"/>
    </xf>
    <xf numFmtId="3" fontId="35" fillId="35" borderId="30" xfId="0" applyNumberFormat="1" applyFont="1" applyFill="1" applyBorder="1" applyAlignment="1" applyProtection="1">
      <alignment horizontal="right" vertical="center" wrapText="1"/>
    </xf>
    <xf numFmtId="0" fontId="34" fillId="35" borderId="21" xfId="0" applyFont="1" applyFill="1" applyBorder="1" applyAlignment="1" applyProtection="1">
      <alignment horizontal="center" vertical="center" wrapText="1"/>
      <protection locked="0"/>
    </xf>
    <xf numFmtId="3" fontId="35" fillId="35" borderId="28" xfId="0" applyNumberFormat="1" applyFont="1" applyFill="1" applyBorder="1" applyAlignment="1" applyProtection="1">
      <alignment horizontal="right" vertical="center" wrapText="1"/>
    </xf>
    <xf numFmtId="0" fontId="16" fillId="36" borderId="2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/>
      <protection locked="0"/>
    </xf>
    <xf numFmtId="0" fontId="16" fillId="36" borderId="25" xfId="0" applyFont="1" applyFill="1" applyBorder="1" applyAlignment="1" applyProtection="1">
      <alignment horizontal="center" vertical="center"/>
      <protection locked="0"/>
    </xf>
    <xf numFmtId="0" fontId="16" fillId="36" borderId="1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 textRotation="90"/>
      <protection locked="0"/>
    </xf>
    <xf numFmtId="0" fontId="16" fillId="36" borderId="10" xfId="0" applyFont="1" applyFill="1" applyBorder="1" applyAlignment="1" applyProtection="1">
      <alignment horizontal="center" vertical="center" textRotation="90"/>
      <protection locked="0"/>
    </xf>
    <xf numFmtId="0" fontId="35" fillId="0" borderId="25" xfId="0" applyFont="1" applyFill="1" applyBorder="1" applyAlignment="1" applyProtection="1">
      <alignment horizontal="left" vertical="center" wrapText="1"/>
    </xf>
    <xf numFmtId="0" fontId="35" fillId="0" borderId="10" xfId="0" applyFont="1" applyFill="1" applyBorder="1" applyAlignment="1" applyProtection="1">
      <alignment horizontal="left" vertical="center" wrapText="1"/>
    </xf>
    <xf numFmtId="3" fontId="35" fillId="34" borderId="10" xfId="0" applyNumberFormat="1" applyFont="1" applyFill="1" applyBorder="1" applyAlignment="1" applyProtection="1">
      <alignment horizontal="right" vertical="center"/>
    </xf>
    <xf numFmtId="3" fontId="35" fillId="35" borderId="42" xfId="0" applyNumberFormat="1" applyFont="1" applyFill="1" applyBorder="1" applyAlignment="1" applyProtection="1">
      <alignment horizontal="right" vertical="center"/>
    </xf>
    <xf numFmtId="3" fontId="35" fillId="0" borderId="42" xfId="0" applyNumberFormat="1" applyFont="1" applyFill="1" applyBorder="1" applyAlignment="1" applyProtection="1">
      <alignment horizontal="right" vertical="center"/>
    </xf>
    <xf numFmtId="0" fontId="33" fillId="35" borderId="21" xfId="0" applyFont="1" applyFill="1" applyBorder="1" applyAlignment="1" applyProtection="1">
      <alignment horizontal="center" vertical="center" wrapText="1"/>
    </xf>
    <xf numFmtId="0" fontId="35" fillId="0" borderId="41" xfId="0" applyFont="1" applyFill="1" applyBorder="1" applyAlignment="1" applyProtection="1">
      <alignment horizontal="left" vertical="center" wrapText="1"/>
      <protection locked="0"/>
    </xf>
    <xf numFmtId="0" fontId="35" fillId="0" borderId="42" xfId="0" applyFont="1" applyFill="1" applyBorder="1" applyAlignment="1" applyProtection="1">
      <alignment horizontal="left" vertical="center" wrapText="1"/>
      <protection locked="0"/>
    </xf>
    <xf numFmtId="0" fontId="34" fillId="34" borderId="46" xfId="24" applyFont="1" applyFill="1" applyBorder="1" applyAlignment="1" applyProtection="1">
      <alignment horizontal="center" vertical="center" wrapText="1"/>
      <protection locked="0"/>
    </xf>
    <xf numFmtId="0" fontId="34" fillId="34" borderId="47" xfId="24" applyFont="1" applyFill="1" applyBorder="1" applyAlignment="1" applyProtection="1">
      <alignment horizontal="center" vertical="center" wrapText="1"/>
      <protection locked="0"/>
    </xf>
    <xf numFmtId="0" fontId="34" fillId="36" borderId="21" xfId="0" applyFont="1" applyFill="1" applyBorder="1" applyAlignment="1" applyProtection="1">
      <alignment horizontal="center" vertical="center" wrapText="1"/>
    </xf>
    <xf numFmtId="0" fontId="34" fillId="36" borderId="31" xfId="0" applyFont="1" applyFill="1" applyBorder="1" applyAlignment="1" applyProtection="1">
      <alignment horizontal="center" vertical="center" wrapText="1"/>
    </xf>
    <xf numFmtId="0" fontId="34" fillId="36" borderId="10" xfId="0" applyFont="1" applyFill="1" applyBorder="1" applyAlignment="1" applyProtection="1">
      <alignment horizontal="center" vertical="center" textRotation="90"/>
      <protection locked="0"/>
    </xf>
    <xf numFmtId="0" fontId="34" fillId="36" borderId="25" xfId="0" applyFont="1" applyFill="1" applyBorder="1" applyAlignment="1" applyProtection="1">
      <alignment horizontal="center" vertical="center"/>
      <protection locked="0"/>
    </xf>
    <xf numFmtId="0" fontId="34" fillId="36" borderId="10" xfId="0" applyFont="1" applyFill="1" applyBorder="1" applyAlignment="1" applyProtection="1">
      <alignment horizontal="center" vertical="center"/>
      <protection locked="0"/>
    </xf>
    <xf numFmtId="3" fontId="35" fillId="0" borderId="10" xfId="0" applyNumberFormat="1" applyFont="1" applyFill="1" applyBorder="1" applyAlignment="1" applyProtection="1">
      <alignment horizontal="right" vertical="center"/>
    </xf>
    <xf numFmtId="0" fontId="35" fillId="34" borderId="25" xfId="24" applyFont="1" applyFill="1" applyBorder="1" applyAlignment="1" applyProtection="1">
      <alignment horizontal="left" vertical="center" wrapText="1"/>
      <protection locked="0"/>
    </xf>
    <xf numFmtId="0" fontId="35" fillId="34" borderId="10" xfId="24" applyFont="1" applyFill="1" applyBorder="1" applyAlignment="1" applyProtection="1">
      <alignment horizontal="left" vertical="center" wrapText="1"/>
      <protection locked="0"/>
    </xf>
    <xf numFmtId="0" fontId="33" fillId="35" borderId="31" xfId="0" applyFont="1" applyFill="1" applyBorder="1" applyAlignment="1" applyProtection="1">
      <alignment horizontal="center" vertical="center" wrapText="1"/>
    </xf>
    <xf numFmtId="0" fontId="35" fillId="34" borderId="25" xfId="24" applyFont="1" applyFill="1" applyBorder="1" applyAlignment="1" applyProtection="1">
      <alignment horizontal="left" vertical="center"/>
      <protection locked="0"/>
    </xf>
    <xf numFmtId="0" fontId="35" fillId="34" borderId="10" xfId="24" applyFont="1" applyFill="1" applyBorder="1" applyAlignment="1" applyProtection="1">
      <alignment horizontal="left" vertical="center"/>
      <protection locked="0"/>
    </xf>
    <xf numFmtId="0" fontId="35" fillId="0" borderId="25" xfId="0" applyFont="1" applyFill="1" applyBorder="1" applyAlignment="1" applyProtection="1">
      <alignment horizontal="left" vertical="center"/>
      <protection locked="0"/>
    </xf>
    <xf numFmtId="0" fontId="35" fillId="0" borderId="10" xfId="0" applyFont="1" applyFill="1" applyBorder="1" applyAlignment="1" applyProtection="1">
      <alignment horizontal="left" vertical="center"/>
      <protection locked="0"/>
    </xf>
    <xf numFmtId="0" fontId="27" fillId="35" borderId="0" xfId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4" fillId="35" borderId="17" xfId="44" applyFont="1" applyFill="1" applyBorder="1" applyAlignment="1" applyProtection="1">
      <alignment horizontal="center" vertical="center"/>
      <protection locked="0"/>
    </xf>
    <xf numFmtId="0" fontId="34" fillId="35" borderId="18" xfId="44" applyFont="1" applyFill="1" applyBorder="1" applyAlignment="1" applyProtection="1">
      <alignment horizontal="center" vertical="center"/>
      <protection locked="0"/>
    </xf>
    <xf numFmtId="0" fontId="34" fillId="35" borderId="19" xfId="44" applyFont="1" applyFill="1" applyBorder="1" applyAlignment="1" applyProtection="1">
      <alignment horizontal="center" vertical="center"/>
      <protection locked="0"/>
    </xf>
    <xf numFmtId="0" fontId="34" fillId="36" borderId="49" xfId="10" applyFont="1" applyFill="1" applyBorder="1" applyAlignment="1" applyProtection="1">
      <alignment horizontal="center" vertical="center"/>
    </xf>
    <xf numFmtId="0" fontId="34" fillId="36" borderId="50" xfId="10" applyFont="1" applyFill="1" applyBorder="1" applyAlignment="1" applyProtection="1">
      <alignment horizontal="center" vertical="center"/>
    </xf>
    <xf numFmtId="0" fontId="34" fillId="36" borderId="51" xfId="10" applyFont="1" applyFill="1" applyBorder="1" applyAlignment="1" applyProtection="1">
      <alignment horizontal="center" vertical="center"/>
    </xf>
    <xf numFmtId="0" fontId="34" fillId="35" borderId="17" xfId="44" applyFont="1" applyFill="1" applyBorder="1" applyAlignment="1" applyProtection="1">
      <alignment horizontal="center" vertical="center" wrapText="1"/>
      <protection locked="0"/>
    </xf>
    <xf numFmtId="0" fontId="34" fillId="35" borderId="19" xfId="44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5" fillId="35" borderId="11" xfId="43" applyFont="1" applyFill="1" applyBorder="1" applyAlignment="1" applyProtection="1">
      <alignment horizontal="right" vertical="center"/>
    </xf>
    <xf numFmtId="0" fontId="35" fillId="35" borderId="13" xfId="43" applyFont="1" applyFill="1" applyBorder="1" applyAlignment="1" applyProtection="1">
      <alignment horizontal="right" vertical="center"/>
    </xf>
    <xf numFmtId="164" fontId="28" fillId="0" borderId="0" xfId="2" applyNumberFormat="1" applyFont="1" applyBorder="1" applyAlignment="1" applyProtection="1">
      <alignment horizontal="center"/>
    </xf>
    <xf numFmtId="0" fontId="35" fillId="35" borderId="17" xfId="43" applyFont="1" applyFill="1" applyBorder="1" applyAlignment="1" applyProtection="1">
      <alignment horizontal="right" vertical="center"/>
    </xf>
    <xf numFmtId="0" fontId="35" fillId="35" borderId="26" xfId="43" applyFont="1" applyFill="1" applyBorder="1" applyAlignment="1" applyProtection="1">
      <alignment horizontal="right" vertical="center"/>
    </xf>
    <xf numFmtId="0" fontId="35" fillId="35" borderId="19" xfId="43" applyFont="1" applyFill="1" applyBorder="1" applyAlignment="1" applyProtection="1">
      <alignment horizontal="right" vertical="center"/>
    </xf>
    <xf numFmtId="0" fontId="34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34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34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34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34" fillId="35" borderId="20" xfId="0" applyFont="1" applyFill="1" applyBorder="1" applyAlignment="1" applyProtection="1">
      <alignment horizontal="center"/>
    </xf>
    <xf numFmtId="0" fontId="34" fillId="35" borderId="21" xfId="0" applyFont="1" applyFill="1" applyBorder="1" applyAlignment="1" applyProtection="1">
      <alignment horizontal="center"/>
    </xf>
    <xf numFmtId="0" fontId="34" fillId="35" borderId="31" xfId="0" applyFont="1" applyFill="1" applyBorder="1" applyAlignment="1" applyProtection="1">
      <alignment horizontal="center"/>
    </xf>
    <xf numFmtId="0" fontId="34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34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35" fillId="34" borderId="17" xfId="43" applyFont="1" applyFill="1" applyBorder="1" applyAlignment="1" applyProtection="1">
      <alignment horizontal="right" vertical="center"/>
    </xf>
    <xf numFmtId="0" fontId="35" fillId="34" borderId="19" xfId="43" applyFont="1" applyFill="1" applyBorder="1" applyAlignment="1" applyProtection="1">
      <alignment horizontal="right" vertical="center"/>
    </xf>
    <xf numFmtId="0" fontId="34" fillId="35" borderId="33" xfId="44" applyFont="1" applyFill="1" applyBorder="1" applyAlignment="1" applyProtection="1">
      <alignment horizontal="center" vertical="center" textRotation="90"/>
      <protection locked="0"/>
    </xf>
    <xf numFmtId="0" fontId="34" fillId="35" borderId="12" xfId="44" applyFont="1" applyFill="1" applyBorder="1" applyAlignment="1" applyProtection="1">
      <alignment horizontal="center" vertical="center" textRotation="90"/>
      <protection locked="0"/>
    </xf>
    <xf numFmtId="0" fontId="34" fillId="35" borderId="13" xfId="44" applyFont="1" applyFill="1" applyBorder="1" applyAlignment="1" applyProtection="1">
      <alignment horizontal="center" vertical="center" textRotation="90"/>
      <protection locked="0"/>
    </xf>
    <xf numFmtId="0" fontId="34" fillId="35" borderId="34" xfId="44" applyFont="1" applyFill="1" applyBorder="1" applyAlignment="1" applyProtection="1">
      <alignment horizontal="center" vertical="center" textRotation="90"/>
      <protection locked="0"/>
    </xf>
    <xf numFmtId="0" fontId="34" fillId="35" borderId="15" xfId="44" applyFont="1" applyFill="1" applyBorder="1" applyAlignment="1" applyProtection="1">
      <alignment horizontal="center" vertical="center" textRotation="90"/>
      <protection locked="0"/>
    </xf>
    <xf numFmtId="0" fontId="34" fillId="35" borderId="16" xfId="44" applyFont="1" applyFill="1" applyBorder="1" applyAlignment="1" applyProtection="1">
      <alignment horizontal="center" vertical="center" textRotation="90"/>
      <protection locked="0"/>
    </xf>
    <xf numFmtId="0" fontId="35" fillId="34" borderId="26" xfId="43" applyFont="1" applyFill="1" applyBorder="1" applyAlignment="1" applyProtection="1">
      <alignment horizontal="right" vertical="center"/>
    </xf>
    <xf numFmtId="0" fontId="35" fillId="35" borderId="10" xfId="0" applyFont="1" applyFill="1" applyBorder="1" applyAlignment="1" applyProtection="1">
      <alignment horizontal="right" vertical="center"/>
    </xf>
    <xf numFmtId="0" fontId="35" fillId="34" borderId="10" xfId="0" applyFont="1" applyFill="1" applyBorder="1" applyAlignment="1" applyProtection="1">
      <alignment horizontal="right" vertical="center"/>
    </xf>
    <xf numFmtId="0" fontId="35" fillId="35" borderId="42" xfId="0" applyFont="1" applyFill="1" applyBorder="1" applyAlignment="1" applyProtection="1">
      <alignment horizontal="right" vertical="center"/>
    </xf>
    <xf numFmtId="0" fontId="35" fillId="35" borderId="25" xfId="0" applyFont="1" applyFill="1" applyBorder="1" applyAlignment="1" applyProtection="1">
      <alignment horizontal="left" vertical="center" wrapText="1" indent="1"/>
    </xf>
    <xf numFmtId="0" fontId="35" fillId="35" borderId="10" xfId="0" applyFont="1" applyFill="1" applyBorder="1" applyAlignment="1" applyProtection="1">
      <alignment horizontal="left" vertical="center" wrapText="1" indent="1"/>
    </xf>
    <xf numFmtId="0" fontId="34" fillId="36" borderId="46" xfId="10" applyFont="1" applyFill="1" applyBorder="1" applyAlignment="1" applyProtection="1">
      <alignment horizontal="left" vertical="center" indent="1"/>
    </xf>
    <xf numFmtId="0" fontId="34" fillId="36" borderId="47" xfId="10" applyFont="1" applyFill="1" applyBorder="1" applyAlignment="1" applyProtection="1">
      <alignment horizontal="left" vertical="center" indent="1"/>
    </xf>
    <xf numFmtId="0" fontId="34" fillId="35" borderId="17" xfId="0" applyFont="1" applyFill="1" applyBorder="1" applyAlignment="1" applyProtection="1">
      <alignment horizontal="center" vertical="center" textRotation="90" wrapText="1"/>
      <protection locked="0"/>
    </xf>
    <xf numFmtId="0" fontId="34" fillId="35" borderId="18" xfId="0" applyFont="1" applyFill="1" applyBorder="1" applyAlignment="1" applyProtection="1">
      <alignment horizontal="center" vertical="center" textRotation="90" wrapText="1"/>
      <protection locked="0"/>
    </xf>
    <xf numFmtId="0" fontId="34" fillId="35" borderId="19" xfId="0" applyFont="1" applyFill="1" applyBorder="1" applyAlignment="1" applyProtection="1">
      <alignment horizontal="center" vertical="center" textRotation="90" wrapText="1"/>
      <protection locked="0"/>
    </xf>
    <xf numFmtId="0" fontId="35" fillId="34" borderId="25" xfId="0" applyFont="1" applyFill="1" applyBorder="1" applyAlignment="1" applyProtection="1">
      <alignment horizontal="left" vertical="center" wrapText="1" indent="1"/>
    </xf>
    <xf numFmtId="0" fontId="35" fillId="34" borderId="10" xfId="0" applyFont="1" applyFill="1" applyBorder="1" applyAlignment="1" applyProtection="1">
      <alignment horizontal="left" vertical="center" wrapText="1" indent="1"/>
    </xf>
    <xf numFmtId="0" fontId="35" fillId="35" borderId="41" xfId="0" applyFont="1" applyFill="1" applyBorder="1" applyAlignment="1" applyProtection="1">
      <alignment horizontal="left" vertical="center" wrapText="1" indent="1"/>
    </xf>
    <xf numFmtId="0" fontId="35" fillId="35" borderId="42" xfId="0" applyFont="1" applyFill="1" applyBorder="1" applyAlignment="1" applyProtection="1">
      <alignment horizontal="left" vertical="center" wrapText="1" indent="1"/>
    </xf>
    <xf numFmtId="0" fontId="34" fillId="35" borderId="20" xfId="0" applyFont="1" applyFill="1" applyBorder="1" applyAlignment="1" applyProtection="1">
      <alignment horizontal="center" vertical="center" wrapText="1"/>
      <protection locked="0"/>
    </xf>
    <xf numFmtId="0" fontId="34" fillId="35" borderId="25" xfId="0" applyFont="1" applyFill="1" applyBorder="1" applyAlignment="1" applyProtection="1">
      <alignment horizontal="center" vertical="center" wrapText="1"/>
      <protection locked="0"/>
    </xf>
    <xf numFmtId="0" fontId="34" fillId="35" borderId="10" xfId="0" applyFont="1" applyFill="1" applyBorder="1" applyAlignment="1" applyProtection="1">
      <alignment horizontal="center" vertical="center" wrapText="1"/>
      <protection locked="0"/>
    </xf>
    <xf numFmtId="3" fontId="35" fillId="35" borderId="10" xfId="0" applyNumberFormat="1" applyFont="1" applyFill="1" applyBorder="1" applyAlignment="1" applyProtection="1">
      <alignment horizontal="right" vertical="center"/>
    </xf>
    <xf numFmtId="0" fontId="32" fillId="0" borderId="0" xfId="0" applyFont="1" applyAlignment="1" applyProtection="1">
      <alignment horizontal="center" vertical="center" wrapText="1"/>
      <protection locked="0"/>
    </xf>
    <xf numFmtId="0" fontId="35" fillId="35" borderId="43" xfId="0" applyFont="1" applyFill="1" applyBorder="1" applyAlignment="1" applyProtection="1">
      <alignment horizontal="right" vertical="center"/>
    </xf>
    <xf numFmtId="0" fontId="34" fillId="36" borderId="47" xfId="10" applyFont="1" applyFill="1" applyBorder="1" applyAlignment="1" applyProtection="1">
      <alignment horizontal="center" vertical="center"/>
    </xf>
    <xf numFmtId="0" fontId="34" fillId="36" borderId="48" xfId="10" applyFont="1" applyFill="1" applyBorder="1" applyAlignment="1" applyProtection="1">
      <alignment horizontal="center" vertical="center"/>
    </xf>
    <xf numFmtId="0" fontId="35" fillId="34" borderId="25" xfId="0" applyFont="1" applyFill="1" applyBorder="1" applyAlignment="1" applyProtection="1">
      <alignment horizontal="left" vertical="center" wrapText="1"/>
    </xf>
    <xf numFmtId="0" fontId="35" fillId="34" borderId="10" xfId="0" applyFont="1" applyFill="1" applyBorder="1" applyAlignment="1" applyProtection="1">
      <alignment horizontal="left" vertical="center" wrapText="1"/>
    </xf>
    <xf numFmtId="0" fontId="35" fillId="35" borderId="32" xfId="0" applyFont="1" applyFill="1" applyBorder="1" applyAlignment="1" applyProtection="1">
      <alignment horizontal="right" vertical="center"/>
    </xf>
    <xf numFmtId="0" fontId="34" fillId="35" borderId="26" xfId="0" applyFont="1" applyFill="1" applyBorder="1" applyAlignment="1" applyProtection="1">
      <alignment horizontal="center" vertical="center" textRotation="90" wrapText="1"/>
      <protection locked="0"/>
    </xf>
    <xf numFmtId="0" fontId="35" fillId="34" borderId="32" xfId="0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/>
    </xf>
    <xf numFmtId="0" fontId="34" fillId="35" borderId="31" xfId="0" applyFont="1" applyFill="1" applyBorder="1" applyAlignment="1" applyProtection="1">
      <alignment horizontal="center" vertical="center"/>
    </xf>
    <xf numFmtId="0" fontId="35" fillId="35" borderId="41" xfId="0" applyFont="1" applyFill="1" applyBorder="1" applyAlignment="1" applyProtection="1">
      <alignment horizontal="left" vertical="center" wrapText="1"/>
    </xf>
    <xf numFmtId="0" fontId="35" fillId="35" borderId="42" xfId="0" applyFont="1" applyFill="1" applyBorder="1" applyAlignment="1" applyProtection="1">
      <alignment horizontal="left" vertical="center" wrapText="1"/>
    </xf>
    <xf numFmtId="0" fontId="35" fillId="35" borderId="25" xfId="0" applyFont="1" applyFill="1" applyBorder="1" applyAlignment="1" applyProtection="1">
      <alignment horizontal="left" vertical="center" wrapText="1"/>
    </xf>
    <xf numFmtId="0" fontId="35" fillId="35" borderId="10" xfId="0" applyFont="1" applyFill="1" applyBorder="1" applyAlignment="1" applyProtection="1">
      <alignment horizontal="left" vertical="center" wrapText="1"/>
    </xf>
    <xf numFmtId="0" fontId="34" fillId="36" borderId="46" xfId="10" applyFont="1" applyFill="1" applyBorder="1" applyAlignment="1" applyProtection="1">
      <alignment vertical="center" wrapText="1"/>
    </xf>
    <xf numFmtId="0" fontId="34" fillId="36" borderId="47" xfId="10" applyFont="1" applyFill="1" applyBorder="1" applyAlignment="1" applyProtection="1">
      <alignment vertical="center" wrapText="1"/>
    </xf>
    <xf numFmtId="0" fontId="34" fillId="36" borderId="20" xfId="0" applyFont="1" applyFill="1" applyBorder="1" applyAlignment="1" applyProtection="1">
      <alignment horizontal="center" vertical="center" wrapText="1"/>
      <protection locked="0"/>
    </xf>
    <xf numFmtId="0" fontId="34" fillId="36" borderId="21" xfId="0" applyFont="1" applyFill="1" applyBorder="1" applyAlignment="1" applyProtection="1">
      <alignment horizontal="center" vertical="center" wrapText="1"/>
      <protection locked="0"/>
    </xf>
    <xf numFmtId="0" fontId="35" fillId="34" borderId="25" xfId="0" applyFont="1" applyFill="1" applyBorder="1" applyAlignment="1" applyProtection="1">
      <alignment horizontal="left" vertical="center" wrapText="1"/>
      <protection locked="0"/>
    </xf>
    <xf numFmtId="0" fontId="35" fillId="34" borderId="10" xfId="0" applyFont="1" applyFill="1" applyBorder="1" applyAlignment="1" applyProtection="1">
      <alignment horizontal="left" vertical="center" wrapText="1"/>
      <protection locked="0"/>
    </xf>
    <xf numFmtId="0" fontId="35" fillId="34" borderId="41" xfId="0" applyFont="1" applyFill="1" applyBorder="1" applyAlignment="1" applyProtection="1">
      <alignment horizontal="left" vertical="center" wrapText="1"/>
      <protection locked="0"/>
    </xf>
    <xf numFmtId="0" fontId="35" fillId="34" borderId="42" xfId="0" applyFont="1" applyFill="1" applyBorder="1" applyAlignment="1" applyProtection="1">
      <alignment horizontal="left" vertical="center" wrapText="1"/>
      <protection locked="0"/>
    </xf>
    <xf numFmtId="0" fontId="34" fillId="36" borderId="32" xfId="0" applyFont="1" applyFill="1" applyBorder="1" applyAlignment="1" applyProtection="1">
      <alignment horizontal="center" vertical="center" textRotation="90"/>
      <protection locked="0"/>
    </xf>
    <xf numFmtId="3" fontId="35" fillId="33" borderId="17" xfId="24" applyNumberFormat="1" applyFont="1" applyFill="1" applyBorder="1" applyAlignment="1" applyProtection="1">
      <alignment horizontal="right" vertical="center"/>
    </xf>
    <xf numFmtId="3" fontId="35" fillId="33" borderId="18" xfId="24" applyNumberFormat="1" applyFont="1" applyFill="1" applyBorder="1" applyAlignment="1" applyProtection="1">
      <alignment horizontal="right" vertical="center"/>
    </xf>
    <xf numFmtId="3" fontId="35" fillId="33" borderId="19" xfId="24" applyNumberFormat="1" applyFont="1" applyFill="1" applyBorder="1" applyAlignment="1" applyProtection="1">
      <alignment horizontal="right" vertical="center"/>
    </xf>
    <xf numFmtId="0" fontId="34" fillId="35" borderId="20" xfId="44" applyFont="1" applyFill="1" applyBorder="1" applyAlignment="1" applyProtection="1">
      <alignment horizontal="center" vertical="center"/>
      <protection locked="0"/>
    </xf>
    <xf numFmtId="0" fontId="34" fillId="35" borderId="21" xfId="44" applyFont="1" applyFill="1" applyBorder="1" applyAlignment="1" applyProtection="1">
      <alignment horizontal="center" vertical="center"/>
      <protection locked="0"/>
    </xf>
    <xf numFmtId="0" fontId="34" fillId="35" borderId="25" xfId="44" applyFont="1" applyFill="1" applyBorder="1" applyAlignment="1" applyProtection="1">
      <alignment horizontal="center" vertical="center"/>
      <protection locked="0"/>
    </xf>
    <xf numFmtId="0" fontId="34" fillId="35" borderId="10" xfId="44" applyFont="1" applyFill="1" applyBorder="1" applyAlignment="1" applyProtection="1">
      <alignment horizontal="center" vertical="center"/>
      <protection locked="0"/>
    </xf>
    <xf numFmtId="0" fontId="35" fillId="34" borderId="25" xfId="0" applyFont="1" applyFill="1" applyBorder="1" applyAlignment="1" applyProtection="1">
      <alignment horizontal="left" vertical="center"/>
    </xf>
    <xf numFmtId="0" fontId="35" fillId="34" borderId="10" xfId="0" applyFont="1" applyFill="1" applyBorder="1" applyAlignment="1" applyProtection="1">
      <alignment horizontal="left" vertical="center"/>
    </xf>
    <xf numFmtId="0" fontId="35" fillId="34" borderId="46" xfId="0" applyFont="1" applyFill="1" applyBorder="1" applyAlignment="1" applyProtection="1">
      <alignment horizontal="left" vertical="center"/>
    </xf>
    <xf numFmtId="0" fontId="35" fillId="34" borderId="47" xfId="0" applyFont="1" applyFill="1" applyBorder="1" applyAlignment="1" applyProtection="1">
      <alignment horizontal="left" vertical="center"/>
    </xf>
    <xf numFmtId="0" fontId="35" fillId="35" borderId="41" xfId="0" applyFont="1" applyFill="1" applyBorder="1" applyAlignment="1" applyProtection="1">
      <alignment horizontal="left" vertical="center"/>
    </xf>
    <xf numFmtId="0" fontId="35" fillId="35" borderId="42" xfId="0" applyFont="1" applyFill="1" applyBorder="1" applyAlignment="1" applyProtection="1">
      <alignment horizontal="left" vertical="center"/>
    </xf>
    <xf numFmtId="0" fontId="34" fillId="35" borderId="26" xfId="44" applyFont="1" applyFill="1" applyBorder="1" applyAlignment="1" applyProtection="1">
      <alignment horizontal="center" vertical="center"/>
      <protection locked="0"/>
    </xf>
    <xf numFmtId="0" fontId="34" fillId="35" borderId="22" xfId="0" applyFont="1" applyFill="1" applyBorder="1" applyAlignment="1" applyProtection="1">
      <alignment horizontal="center" vertical="center"/>
    </xf>
    <xf numFmtId="0" fontId="34" fillId="35" borderId="23" xfId="0" applyFont="1" applyFill="1" applyBorder="1" applyAlignment="1" applyProtection="1">
      <alignment horizontal="center" vertical="center"/>
    </xf>
    <xf numFmtId="0" fontId="34" fillId="35" borderId="24" xfId="0" applyFont="1" applyFill="1" applyBorder="1" applyAlignment="1" applyProtection="1">
      <alignment horizontal="center" vertical="center"/>
    </xf>
    <xf numFmtId="0" fontId="35" fillId="35" borderId="35" xfId="43" applyFont="1" applyFill="1" applyBorder="1" applyAlignment="1" applyProtection="1">
      <alignment horizontal="right" vertical="center"/>
    </xf>
    <xf numFmtId="3" fontId="35" fillId="36" borderId="10" xfId="0" applyNumberFormat="1" applyFont="1" applyFill="1" applyBorder="1" applyAlignment="1" applyProtection="1">
      <alignment horizontal="right" vertical="center" wrapText="1"/>
    </xf>
    <xf numFmtId="0" fontId="16" fillId="36" borderId="38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9" xfId="0" applyFont="1" applyFill="1" applyBorder="1" applyAlignment="1" applyProtection="1">
      <alignment horizontal="center" vertical="center" textRotation="90" wrapText="1"/>
      <protection locked="0"/>
    </xf>
    <xf numFmtId="0" fontId="16" fillId="36" borderId="14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6" xfId="0" applyFont="1" applyFill="1" applyBorder="1" applyAlignment="1" applyProtection="1">
      <alignment horizontal="center" vertical="center" textRotation="90" wrapText="1"/>
      <protection locked="0"/>
    </xf>
    <xf numFmtId="3" fontId="35" fillId="35" borderId="17" xfId="0" applyNumberFormat="1" applyFont="1" applyFill="1" applyBorder="1" applyAlignment="1" applyProtection="1">
      <alignment horizontal="right" vertical="center" wrapText="1"/>
    </xf>
    <xf numFmtId="3" fontId="35" fillId="35" borderId="26" xfId="0" applyNumberFormat="1" applyFont="1" applyFill="1" applyBorder="1" applyAlignment="1" applyProtection="1">
      <alignment horizontal="right" vertical="center" wrapText="1"/>
    </xf>
    <xf numFmtId="3" fontId="35" fillId="36" borderId="17" xfId="0" applyNumberFormat="1" applyFont="1" applyFill="1" applyBorder="1" applyAlignment="1" applyProtection="1">
      <alignment horizontal="right" vertical="center" wrapText="1"/>
    </xf>
    <xf numFmtId="3" fontId="35" fillId="36" borderId="26" xfId="0" applyNumberFormat="1" applyFont="1" applyFill="1" applyBorder="1" applyAlignment="1" applyProtection="1">
      <alignment horizontal="right" vertical="center" wrapText="1"/>
    </xf>
    <xf numFmtId="3" fontId="35" fillId="36" borderId="11" xfId="0" applyNumberFormat="1" applyFont="1" applyFill="1" applyBorder="1" applyAlignment="1" applyProtection="1">
      <alignment horizontal="right" vertical="center" wrapText="1"/>
    </xf>
    <xf numFmtId="3" fontId="35" fillId="36" borderId="35" xfId="0" applyNumberFormat="1" applyFont="1" applyFill="1" applyBorder="1" applyAlignment="1" applyProtection="1">
      <alignment horizontal="right" vertical="center" wrapText="1"/>
    </xf>
    <xf numFmtId="3" fontId="34" fillId="35" borderId="49" xfId="24" applyNumberFormat="1" applyFont="1" applyFill="1" applyBorder="1" applyAlignment="1" applyProtection="1">
      <alignment horizontal="center" vertical="center" wrapText="1"/>
    </xf>
    <xf numFmtId="3" fontId="34" fillId="35" borderId="51" xfId="24" applyNumberFormat="1" applyFont="1" applyFill="1" applyBorder="1" applyAlignment="1" applyProtection="1">
      <alignment horizontal="center" vertical="center" wrapText="1"/>
    </xf>
    <xf numFmtId="3" fontId="34" fillId="35" borderId="48" xfId="0" applyNumberFormat="1" applyFont="1" applyFill="1" applyBorder="1" applyAlignment="1" applyProtection="1">
      <alignment horizontal="center" vertical="center"/>
    </xf>
    <xf numFmtId="0" fontId="20" fillId="0" borderId="4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36" fillId="0" borderId="0" xfId="0" applyFont="1" applyProtection="1">
      <protection locked="0"/>
    </xf>
  </cellXfs>
  <cellStyles count="46">
    <cellStyle name="20% - akcent 1 2" xfId="35"/>
    <cellStyle name="20% - akcent 2 2" xfId="36"/>
    <cellStyle name="20% - akcent 3" xfId="24" builtinId="38"/>
    <cellStyle name="20% - akcent 3 2" xfId="37"/>
    <cellStyle name="20% - akcent 4 2" xfId="38"/>
    <cellStyle name="20% - akcent 5" xfId="28" builtinId="46" customBuiltin="1"/>
    <cellStyle name="20% - akcent 6" xfId="32" builtinId="50" customBuiltin="1"/>
    <cellStyle name="40% - akcent 1" xfId="18" builtinId="31" customBuiltin="1"/>
    <cellStyle name="40% - akcent 2" xfId="21" builtinId="35" customBuiltin="1"/>
    <cellStyle name="40% - akcent 3 2" xfId="39"/>
    <cellStyle name="40% - akcent 4" xfId="26" builtinId="43" customBuiltin="1"/>
    <cellStyle name="40% - akcent 5" xfId="29" builtinId="47" customBuiltin="1"/>
    <cellStyle name="40% - akcent 6" xfId="33" builtinId="51" customBuiltin="1"/>
    <cellStyle name="60% - akcent 1" xfId="19" builtinId="32" customBuiltin="1"/>
    <cellStyle name="60% - akcent 2" xfId="22" builtinId="36" customBuiltin="1"/>
    <cellStyle name="60% - akcent 3 2" xfId="40"/>
    <cellStyle name="60% - akcent 4 2" xfId="41"/>
    <cellStyle name="60% -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e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tygodniowy'!$B$145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tygodniowy'!$J$144,'Meldunek tygodniowy'!$M$144,'Meldunek tygodniowy'!$P$144,'Meldunek tygodniowy'!$S$144,'Meldunek tygodniowy'!$V$144)</c:f>
              <c:strCache>
                <c:ptCount val="5"/>
                <c:pt idx="0">
                  <c:v>28.12.2015 - 03.01.2016</c:v>
                </c:pt>
                <c:pt idx="1">
                  <c:v>04.01.2016 - 10.01.2016</c:v>
                </c:pt>
                <c:pt idx="2">
                  <c:v>11.01.2016 - 17.01.2016</c:v>
                </c:pt>
                <c:pt idx="3">
                  <c:v>18.01.2016 - 24.01.2016</c:v>
                </c:pt>
                <c:pt idx="4">
                  <c:v>25.01.2016 - 31.01.2016</c:v>
                </c:pt>
              </c:strCache>
            </c:strRef>
          </c:cat>
          <c:val>
            <c:numRef>
              <c:f>('Meldunek tygodniowy'!$J$145,'Meldunek tygodniowy'!$M$145,'Meldunek tygodniowy'!$P$145,'Meldunek tygodniowy'!$S$145,'Meldunek tygodniowy'!$V$145)</c:f>
              <c:numCache>
                <c:formatCode>#,##0</c:formatCode>
                <c:ptCount val="5"/>
                <c:pt idx="0">
                  <c:v>1874</c:v>
                </c:pt>
                <c:pt idx="1">
                  <c:v>1856</c:v>
                </c:pt>
                <c:pt idx="2">
                  <c:v>1816</c:v>
                </c:pt>
                <c:pt idx="3">
                  <c:v>1816</c:v>
                </c:pt>
                <c:pt idx="4">
                  <c:v>1765</c:v>
                </c:pt>
              </c:numCache>
            </c:numRef>
          </c:val>
        </c:ser>
        <c:ser>
          <c:idx val="1"/>
          <c:order val="1"/>
          <c:tx>
            <c:strRef>
              <c:f>'Meldunek tygodniowy'!$B$146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tygodniowy'!$J$144,'Meldunek tygodniowy'!$M$144,'Meldunek tygodniowy'!$P$144,'Meldunek tygodniowy'!$S$144,'Meldunek tygodniowy'!$V$144)</c:f>
              <c:strCache>
                <c:ptCount val="5"/>
                <c:pt idx="0">
                  <c:v>28.12.2015 - 03.01.2016</c:v>
                </c:pt>
                <c:pt idx="1">
                  <c:v>04.01.2016 - 10.01.2016</c:v>
                </c:pt>
                <c:pt idx="2">
                  <c:v>11.01.2016 - 17.01.2016</c:v>
                </c:pt>
                <c:pt idx="3">
                  <c:v>18.01.2016 - 24.01.2016</c:v>
                </c:pt>
                <c:pt idx="4">
                  <c:v>25.01.2016 - 31.01.2016</c:v>
                </c:pt>
              </c:strCache>
            </c:strRef>
          </c:cat>
          <c:val>
            <c:numRef>
              <c:f>('Meldunek tygodniowy'!$J$146,'Meldunek tygodniowy'!$M$146,'Meldunek tygodniowy'!$P$146,'Meldunek tygodniowy'!$S$146,'Meldunek tygodniowy'!$V$146)</c:f>
              <c:numCache>
                <c:formatCode>#,##0</c:formatCode>
                <c:ptCount val="5"/>
                <c:pt idx="0">
                  <c:v>2480</c:v>
                </c:pt>
                <c:pt idx="1">
                  <c:v>2487</c:v>
                </c:pt>
                <c:pt idx="2">
                  <c:v>2489</c:v>
                </c:pt>
                <c:pt idx="3">
                  <c:v>2492</c:v>
                </c:pt>
                <c:pt idx="4">
                  <c:v>2492</c:v>
                </c:pt>
              </c:numCache>
            </c:numRef>
          </c:val>
        </c:ser>
        <c:ser>
          <c:idx val="5"/>
          <c:order val="2"/>
          <c:tx>
            <c:strRef>
              <c:f>'Meldunek tygodniowy'!$B$149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tygodniowy'!$J$144,'Meldunek tygodniowy'!$M$144,'Meldunek tygodniowy'!$P$144,'Meldunek tygodniowy'!$S$144,'Meldunek tygodniowy'!$V$144)</c:f>
              <c:strCache>
                <c:ptCount val="5"/>
                <c:pt idx="0">
                  <c:v>28.12.2015 - 03.01.2016</c:v>
                </c:pt>
                <c:pt idx="1">
                  <c:v>04.01.2016 - 10.01.2016</c:v>
                </c:pt>
                <c:pt idx="2">
                  <c:v>11.01.2016 - 17.01.2016</c:v>
                </c:pt>
                <c:pt idx="3">
                  <c:v>18.01.2016 - 24.01.2016</c:v>
                </c:pt>
                <c:pt idx="4">
                  <c:v>25.01.2016 - 31.01.2016</c:v>
                </c:pt>
              </c:strCache>
            </c:strRef>
          </c:cat>
          <c:val>
            <c:numRef>
              <c:f>('Meldunek tygodniowy'!$J$149,'Meldunek tygodniowy'!$M$149,'Meldunek tygodniowy'!$P$149,'Meldunek tygodniowy'!$S$149,'Meldunek tygodniowy'!$V$149)</c:f>
              <c:numCache>
                <c:formatCode>#,##0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41431808"/>
        <c:axId val="41433344"/>
        <c:axId val="0"/>
      </c:bar3DChart>
      <c:catAx>
        <c:axId val="414318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1433344"/>
        <c:crosses val="autoZero"/>
        <c:auto val="1"/>
        <c:lblAlgn val="ctr"/>
        <c:lblOffset val="100"/>
        <c:noMultiLvlLbl val="0"/>
      </c:catAx>
      <c:valAx>
        <c:axId val="4143334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414318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tygodniowy'!$C$277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tygodniowy'!$L$276:$T$276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tygodniowy'!$L$277:$T$277</c:f>
              <c:numCache>
                <c:formatCode>#,##0</c:formatCode>
                <c:ptCount val="9"/>
                <c:pt idx="0">
                  <c:v>284</c:v>
                </c:pt>
                <c:pt idx="2">
                  <c:v>40</c:v>
                </c:pt>
                <c:pt idx="3">
                  <c:v>16</c:v>
                </c:pt>
                <c:pt idx="4">
                  <c:v>16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45</c:v>
                </c:pt>
              </c:numCache>
            </c:numRef>
          </c:val>
        </c:ser>
        <c:ser>
          <c:idx val="0"/>
          <c:order val="1"/>
          <c:tx>
            <c:strRef>
              <c:f>'Meldunek tygodniowy'!$C$278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tygodniowy'!$L$276:$T$276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tygodniowy'!$L$278:$T$278</c:f>
              <c:numCache>
                <c:formatCode>#,##0</c:formatCode>
                <c:ptCount val="9"/>
                <c:pt idx="0">
                  <c:v>23</c:v>
                </c:pt>
                <c:pt idx="2">
                  <c:v>10</c:v>
                </c:pt>
                <c:pt idx="3">
                  <c:v>1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</c:numCache>
            </c:numRef>
          </c:val>
        </c:ser>
        <c:ser>
          <c:idx val="1"/>
          <c:order val="2"/>
          <c:tx>
            <c:strRef>
              <c:f>'Meldunek tygodniowy'!$C$279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tygodniowy'!$L$276:$T$276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tygodniowy'!$L$279:$T$279</c:f>
              <c:numCache>
                <c:formatCode>#,##0</c:formatCode>
                <c:ptCount val="9"/>
                <c:pt idx="0">
                  <c:v>9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</c:ser>
        <c:ser>
          <c:idx val="2"/>
          <c:order val="3"/>
          <c:tx>
            <c:strRef>
              <c:f>'Meldunek tygodniowy'!$C$280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tygodniowy'!$L$276:$T$276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tygodniowy'!$L$280:$T$280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4"/>
          <c:tx>
            <c:strRef>
              <c:f>'Meldunek tygodniowy'!$C$281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tygodniowy'!$L$276:$T$276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tygodniowy'!$L$281:$T$281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tygodniowy'!$C$282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tygodniowy'!$L$276:$T$276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tygodniowy'!$L$282:$T$282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6"/>
          <c:tx>
            <c:strRef>
              <c:f>'Meldunek tygodniowy'!$C$283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tygodniowy'!$L$276:$T$276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tygodniowy'!$L$283:$T$283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tygodniowy'!$C$284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tygodniowy'!$L$276:$T$276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tygodniowy'!$L$284:$T$284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tygodniowy'!$C$285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tygodniowy'!$L$276:$T$276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tygodniowy'!$L$285:$T$285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tygodniowy'!$C$286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tygodniowy'!$L$276:$T$276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tygodniowy'!$L$286:$T$286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</c:ser>
        <c:ser>
          <c:idx val="10"/>
          <c:order val="10"/>
          <c:tx>
            <c:strRef>
              <c:f>'Meldunek tygodniowy'!$C$287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tygodniowy'!$L$276:$T$276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tygodniowy'!$L$287:$T$287</c:f>
              <c:numCache>
                <c:formatCode>#,##0</c:formatCode>
                <c:ptCount val="9"/>
                <c:pt idx="0">
                  <c:v>91</c:v>
                </c:pt>
                <c:pt idx="2">
                  <c:v>26</c:v>
                </c:pt>
                <c:pt idx="3">
                  <c:v>6</c:v>
                </c:pt>
                <c:pt idx="4">
                  <c:v>11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32</c:v>
                </c:pt>
              </c:numCache>
            </c:numRef>
          </c:val>
        </c:ser>
        <c:ser>
          <c:idx val="11"/>
          <c:order val="11"/>
          <c:tx>
            <c:strRef>
              <c:f>'Meldunek tygodniowy'!$C$288</c:f>
              <c:strCache>
                <c:ptCount val="1"/>
                <c:pt idx="0">
                  <c:v>cofnięcie zakazu wjazdu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tygodniowy'!$L$276:$T$276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tygodniowy'!$L$288:$T$288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</c:v>
                </c:pt>
              </c:numCache>
            </c:numRef>
          </c:val>
        </c:ser>
        <c:ser>
          <c:idx val="12"/>
          <c:order val="12"/>
          <c:tx>
            <c:strRef>
              <c:f>'Meldunek tygodniowy'!$C$289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tygodniowy'!$L$276:$T$276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tygodniowy'!$L$289:$T$289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'Meldunek tygodniowy'!$C$290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tygodniowy'!$L$276:$T$276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tygodniowy'!$L$290:$T$290</c:f>
              <c:numCache>
                <c:formatCode>#,##0</c:formatCode>
                <c:ptCount val="9"/>
                <c:pt idx="0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tygodniowy'!$C$291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tygodniowy'!$L$276:$T$276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tygodniowy'!$L$291:$T$291</c:f>
              <c:numCache>
                <c:formatCode>#,##0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'Meldunek tygodniowy'!$C$292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'Meldunek tygodniowy'!$L$276:$T$276</c:f>
              <c:strCache>
                <c:ptCount val="9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inne</c:v>
                </c:pt>
              </c:strCache>
            </c:strRef>
          </c:cat>
          <c:val>
            <c:numRef>
              <c:f>'Meldunek tygodniowy'!$L$292:$T$292</c:f>
              <c:numCache>
                <c:formatCode>#,##0</c:formatCode>
                <c:ptCount val="9"/>
                <c:pt idx="0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5488384"/>
        <c:axId val="45498368"/>
        <c:axId val="0"/>
      </c:bar3DChart>
      <c:catAx>
        <c:axId val="4548838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98368"/>
        <c:crosses val="autoZero"/>
        <c:auto val="1"/>
        <c:lblAlgn val="ctr"/>
        <c:lblOffset val="100"/>
        <c:noMultiLvlLbl val="0"/>
      </c:catAx>
      <c:valAx>
        <c:axId val="454983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88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tygodniowy'!$G$22:$R$22</c:f>
              <c:numCache>
                <c:formatCode>General</c:formatCode>
                <c:ptCount val="12"/>
                <c:pt idx="0">
                  <c:v>131</c:v>
                </c:pt>
                <c:pt idx="2">
                  <c:v>319</c:v>
                </c:pt>
                <c:pt idx="4">
                  <c:v>21</c:v>
                </c:pt>
                <c:pt idx="6">
                  <c:v>26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'Meldunek tygodniowy'!$C$23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tygodniowy'!$G$23:$R$23</c:f>
              <c:numCache>
                <c:formatCode>General</c:formatCode>
                <c:ptCount val="12"/>
                <c:pt idx="0">
                  <c:v>40</c:v>
                </c:pt>
                <c:pt idx="2">
                  <c:v>62</c:v>
                </c:pt>
                <c:pt idx="4">
                  <c:v>30</c:v>
                </c:pt>
                <c:pt idx="6">
                  <c:v>43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'Meldunek tygodniowy'!$C$24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tygodniowy'!$G$24:$R$24</c:f>
              <c:numCache>
                <c:formatCode>General</c:formatCode>
                <c:ptCount val="12"/>
                <c:pt idx="0">
                  <c:v>31</c:v>
                </c:pt>
                <c:pt idx="2">
                  <c:v>96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tygodniowy'!$C$25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tygodniowy'!$G$25:$R$25</c:f>
              <c:numCache>
                <c:formatCode>General</c:formatCode>
                <c:ptCount val="12"/>
                <c:pt idx="0">
                  <c:v>10</c:v>
                </c:pt>
                <c:pt idx="2">
                  <c:v>18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tygodniowy'!$C$26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tygodniowy'!$G$26:$R$26</c:f>
              <c:numCache>
                <c:formatCode>General</c:formatCode>
                <c:ptCount val="12"/>
                <c:pt idx="0">
                  <c:v>4</c:v>
                </c:pt>
                <c:pt idx="2">
                  <c:v>8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tygodniowy'!$G$27:$R$27</c:f>
              <c:numCache>
                <c:formatCode>General</c:formatCode>
                <c:ptCount val="12"/>
                <c:pt idx="0">
                  <c:v>20</c:v>
                </c:pt>
                <c:pt idx="2">
                  <c:v>31</c:v>
                </c:pt>
                <c:pt idx="4">
                  <c:v>5</c:v>
                </c:pt>
                <c:pt idx="6">
                  <c:v>7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5590400"/>
        <c:axId val="45591936"/>
        <c:axId val="0"/>
      </c:bar3DChart>
      <c:catAx>
        <c:axId val="45590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45591936"/>
        <c:crosses val="autoZero"/>
        <c:auto val="1"/>
        <c:lblAlgn val="ctr"/>
        <c:lblOffset val="100"/>
        <c:noMultiLvlLbl val="0"/>
      </c:catAx>
      <c:valAx>
        <c:axId val="45591936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455904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tygodniowy'!$G$185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tygodniowy'!$K$183:$K$184,'Meldunek tygodniowy'!$M$183:$M$184,'Meldunek tygodniowy'!$O$183:$O$184,'Meldunek tygodniowy'!$Q$183:$Q$184)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01.01.2016 - 31.01.2016 r.</c:v>
                  </c:pt>
                </c:lvl>
              </c:multiLvlStrCache>
            </c:multiLvlStrRef>
          </c:cat>
          <c:val>
            <c:numRef>
              <c:f>('Meldunek tygodniowy'!$K$185,'Meldunek tygodniowy'!$M$185,'Meldunek tygodniowy'!$O$185,'Meldunek tygodniowy'!$Q$185)</c:f>
              <c:numCache>
                <c:formatCode>#,##0</c:formatCode>
                <c:ptCount val="4"/>
                <c:pt idx="0">
                  <c:v>7281</c:v>
                </c:pt>
                <c:pt idx="1">
                  <c:v>6517</c:v>
                </c:pt>
                <c:pt idx="2">
                  <c:v>537</c:v>
                </c:pt>
                <c:pt idx="3">
                  <c:v>253</c:v>
                </c:pt>
              </c:numCache>
            </c:numRef>
          </c:val>
        </c:ser>
        <c:ser>
          <c:idx val="2"/>
          <c:order val="1"/>
          <c:tx>
            <c:strRef>
              <c:f>'Meldunek tygodniowy'!$G$186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tygodniowy'!$K$183:$K$184,'Meldunek tygodniowy'!$M$183:$M$184,'Meldunek tygodniowy'!$O$183:$O$184,'Meldunek tygodniowy'!$Q$183:$Q$184)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01.01.2016 - 31.01.2016 r.</c:v>
                  </c:pt>
                </c:lvl>
              </c:multiLvlStrCache>
            </c:multiLvlStrRef>
          </c:cat>
          <c:val>
            <c:numRef>
              <c:f>('Meldunek tygodniowy'!$K$186,'Meldunek tygodniowy'!$M$186,'Meldunek tygodniowy'!$O$186,'Meldunek tygodniowy'!$Q$186)</c:f>
              <c:numCache>
                <c:formatCode>#,##0</c:formatCode>
                <c:ptCount val="4"/>
                <c:pt idx="0">
                  <c:v>738</c:v>
                </c:pt>
                <c:pt idx="1">
                  <c:v>724</c:v>
                </c:pt>
                <c:pt idx="2">
                  <c:v>53</c:v>
                </c:pt>
                <c:pt idx="3">
                  <c:v>33</c:v>
                </c:pt>
              </c:numCache>
            </c:numRef>
          </c:val>
        </c:ser>
        <c:ser>
          <c:idx val="4"/>
          <c:order val="2"/>
          <c:tx>
            <c:strRef>
              <c:f>'Meldunek tygodniowy'!$G$187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tygodniowy'!$K$183:$K$184,'Meldunek tygodniowy'!$M$183:$M$184,'Meldunek tygodniowy'!$O$183:$O$184,'Meldunek tygodniowy'!$Q$183:$Q$184)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01.01.2016 - 31.01.2016 r.</c:v>
                  </c:pt>
                </c:lvl>
              </c:multiLvlStrCache>
            </c:multiLvlStrRef>
          </c:cat>
          <c:val>
            <c:numRef>
              <c:f>('Meldunek tygodniowy'!$K$187,'Meldunek tygodniowy'!$M$187,'Meldunek tygodniowy'!$O$187,'Meldunek tygodniowy'!$Q$187)</c:f>
              <c:numCache>
                <c:formatCode>#,##0</c:formatCode>
                <c:ptCount val="4"/>
                <c:pt idx="0">
                  <c:v>174</c:v>
                </c:pt>
                <c:pt idx="1">
                  <c:v>145</c:v>
                </c:pt>
                <c:pt idx="2">
                  <c:v>11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638784"/>
        <c:axId val="45640320"/>
        <c:axId val="0"/>
      </c:bar3DChart>
      <c:catAx>
        <c:axId val="45638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640320"/>
        <c:crosses val="autoZero"/>
        <c:auto val="1"/>
        <c:lblAlgn val="ctr"/>
        <c:lblOffset val="100"/>
        <c:noMultiLvlLbl val="0"/>
      </c:catAx>
      <c:valAx>
        <c:axId val="45640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56387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tygodniowy'!$D$333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'Meldunek tygodniowy'!$H$330:$M$330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tygodniowy'!$H$333:$M$333</c:f>
              <c:numCache>
                <c:formatCode>#,##0</c:formatCode>
                <c:ptCount val="6"/>
                <c:pt idx="0">
                  <c:v>586</c:v>
                </c:pt>
                <c:pt idx="3">
                  <c:v>763</c:v>
                </c:pt>
              </c:numCache>
            </c:numRef>
          </c:val>
        </c:ser>
        <c:ser>
          <c:idx val="1"/>
          <c:order val="1"/>
          <c:tx>
            <c:strRef>
              <c:f>'Meldunek tygodniowy'!$D$332</c:f>
              <c:strCache>
                <c:ptCount val="1"/>
                <c:pt idx="0">
                  <c:v>konsul RP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'Meldunek tygodniowy'!$H$330:$M$330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tygodniowy'!$H$332:$M$332</c:f>
              <c:numCache>
                <c:formatCode>#,##0</c:formatCode>
                <c:ptCount val="6"/>
                <c:pt idx="0">
                  <c:v>794</c:v>
                </c:pt>
                <c:pt idx="3">
                  <c:v>1029</c:v>
                </c:pt>
              </c:numCache>
            </c:numRef>
          </c:val>
        </c:ser>
        <c:ser>
          <c:idx val="0"/>
          <c:order val="2"/>
          <c:tx>
            <c:strRef>
              <c:f>'Meldunek tygodniowy'!$D$331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'Meldunek tygodniowy'!$H$330:$M$330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tygodniowy'!$H$331:$M$331</c:f>
              <c:numCache>
                <c:formatCode>#,##0</c:formatCode>
                <c:ptCount val="6"/>
                <c:pt idx="0">
                  <c:v>23607</c:v>
                </c:pt>
                <c:pt idx="3">
                  <c:v>29348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661184"/>
        <c:axId val="45744896"/>
        <c:axId val="45633536"/>
      </c:bar3DChart>
      <c:catAx>
        <c:axId val="456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744896"/>
        <c:crosses val="autoZero"/>
        <c:auto val="1"/>
        <c:lblAlgn val="ctr"/>
        <c:lblOffset val="100"/>
        <c:noMultiLvlLbl val="0"/>
      </c:catAx>
      <c:valAx>
        <c:axId val="45744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5661184"/>
        <c:crosses val="autoZero"/>
        <c:crossBetween val="between"/>
      </c:valAx>
      <c:serAx>
        <c:axId val="45633536"/>
        <c:scaling>
          <c:orientation val="minMax"/>
        </c:scaling>
        <c:delete val="0"/>
        <c:axPos val="b"/>
        <c:majorTickMark val="out"/>
        <c:minorTickMark val="none"/>
        <c:tickLblPos val="nextTo"/>
        <c:crossAx val="45744896"/>
        <c:crosses val="autoZero"/>
      </c:ser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tygodniowy'!$G$185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tygodniowy'!$K$183:$K$184,'Meldunek tygodniowy'!$M$183:$M$184,'Meldunek tygodniowy'!$O$183:$O$184,'Meldunek tygodniowy'!$Q$183:$Q$184)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01.01.2016 - 31.01.2016 r.</c:v>
                  </c:pt>
                </c:lvl>
              </c:multiLvlStrCache>
            </c:multiLvlStrRef>
          </c:cat>
          <c:val>
            <c:numRef>
              <c:f>('Meldunek tygodniowy'!$K$185,'Meldunek tygodniowy'!$M$185,'Meldunek tygodniowy'!$O$185,'Meldunek tygodniowy'!$Q$185)</c:f>
              <c:numCache>
                <c:formatCode>#,##0</c:formatCode>
                <c:ptCount val="4"/>
                <c:pt idx="0">
                  <c:v>7281</c:v>
                </c:pt>
                <c:pt idx="1">
                  <c:v>6517</c:v>
                </c:pt>
                <c:pt idx="2">
                  <c:v>537</c:v>
                </c:pt>
                <c:pt idx="3">
                  <c:v>253</c:v>
                </c:pt>
              </c:numCache>
            </c:numRef>
          </c:val>
        </c:ser>
        <c:ser>
          <c:idx val="2"/>
          <c:order val="1"/>
          <c:tx>
            <c:strRef>
              <c:f>'Meldunek tygodniowy'!$G$186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tygodniowy'!$K$183:$K$184,'Meldunek tygodniowy'!$M$183:$M$184,'Meldunek tygodniowy'!$O$183:$O$184,'Meldunek tygodniowy'!$Q$183:$Q$184)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01.01.2016 - 31.01.2016 r.</c:v>
                  </c:pt>
                </c:lvl>
              </c:multiLvlStrCache>
            </c:multiLvlStrRef>
          </c:cat>
          <c:val>
            <c:numRef>
              <c:f>('Meldunek tygodniowy'!$K$186,'Meldunek tygodniowy'!$M$186,'Meldunek tygodniowy'!$O$186,'Meldunek tygodniowy'!$Q$186)</c:f>
              <c:numCache>
                <c:formatCode>#,##0</c:formatCode>
                <c:ptCount val="4"/>
                <c:pt idx="0">
                  <c:v>738</c:v>
                </c:pt>
                <c:pt idx="1">
                  <c:v>724</c:v>
                </c:pt>
                <c:pt idx="2">
                  <c:v>53</c:v>
                </c:pt>
                <c:pt idx="3">
                  <c:v>33</c:v>
                </c:pt>
              </c:numCache>
            </c:numRef>
          </c:val>
        </c:ser>
        <c:ser>
          <c:idx val="4"/>
          <c:order val="2"/>
          <c:tx>
            <c:strRef>
              <c:f>'Meldunek tygodniowy'!$G$187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tygodniowy'!$K$183:$K$184,'Meldunek tygodniowy'!$M$183:$M$184,'Meldunek tygodniowy'!$O$183:$O$184,'Meldunek tygodniowy'!$Q$183:$Q$184)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01.01.2016 - 31.01.2016 r.</c:v>
                  </c:pt>
                </c:lvl>
              </c:multiLvlStrCache>
            </c:multiLvlStrRef>
          </c:cat>
          <c:val>
            <c:numRef>
              <c:f>('Meldunek tygodniowy'!$K$187,'Meldunek tygodniowy'!$M$187,'Meldunek tygodniowy'!$O$187,'Meldunek tygodniowy'!$Q$187)</c:f>
              <c:numCache>
                <c:formatCode>#,##0</c:formatCode>
                <c:ptCount val="4"/>
                <c:pt idx="0">
                  <c:v>174</c:v>
                </c:pt>
                <c:pt idx="1">
                  <c:v>145</c:v>
                </c:pt>
                <c:pt idx="2">
                  <c:v>11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783296"/>
        <c:axId val="45785088"/>
        <c:axId val="0"/>
      </c:bar3DChart>
      <c:catAx>
        <c:axId val="45783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785088"/>
        <c:crosses val="autoZero"/>
        <c:auto val="1"/>
        <c:lblAlgn val="ctr"/>
        <c:lblOffset val="100"/>
        <c:noMultiLvlLbl val="0"/>
      </c:catAx>
      <c:valAx>
        <c:axId val="457850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57832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152</xdr:row>
      <xdr:rowOff>65086</xdr:rowOff>
    </xdr:from>
    <xdr:to>
      <xdr:col>23</xdr:col>
      <xdr:colOff>9525</xdr:colOff>
      <xdr:row>166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294</xdr:row>
      <xdr:rowOff>69397</xdr:rowOff>
    </xdr:from>
    <xdr:to>
      <xdr:col>23</xdr:col>
      <xdr:colOff>1</xdr:colOff>
      <xdr:row>316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27215</xdr:colOff>
      <xdr:row>28</xdr:row>
      <xdr:rowOff>142193</xdr:rowOff>
    </xdr:from>
    <xdr:to>
      <xdr:col>23</xdr:col>
      <xdr:colOff>238126</xdr:colOff>
      <xdr:row>47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47626</xdr:colOff>
      <xdr:row>190</xdr:row>
      <xdr:rowOff>9526</xdr:rowOff>
    </xdr:from>
    <xdr:to>
      <xdr:col>23</xdr:col>
      <xdr:colOff>9525</xdr:colOff>
      <xdr:row>204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335</xdr:row>
      <xdr:rowOff>176212</xdr:rowOff>
    </xdr:from>
    <xdr:to>
      <xdr:col>20</xdr:col>
      <xdr:colOff>238125</xdr:colOff>
      <xdr:row>336</xdr:row>
      <xdr:rowOff>0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34925</xdr:colOff>
      <xdr:row>93</xdr:row>
      <xdr:rowOff>0</xdr:rowOff>
    </xdr:from>
    <xdr:to>
      <xdr:col>20</xdr:col>
      <xdr:colOff>234084</xdr:colOff>
      <xdr:row>93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49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226</xdr:row>
      <xdr:rowOff>0</xdr:rowOff>
    </xdr:from>
    <xdr:to>
      <xdr:col>22</xdr:col>
      <xdr:colOff>266700</xdr:colOff>
      <xdr:row>239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10583</xdr:colOff>
      <xdr:row>50</xdr:row>
      <xdr:rowOff>31751</xdr:rowOff>
    </xdr:from>
    <xdr:to>
      <xdr:col>25</xdr:col>
      <xdr:colOff>21167</xdr:colOff>
      <xdr:row>69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87</xdr:row>
      <xdr:rowOff>0</xdr:rowOff>
    </xdr:from>
    <xdr:to>
      <xdr:col>25</xdr:col>
      <xdr:colOff>10584</xdr:colOff>
      <xdr:row>93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109</xdr:row>
      <xdr:rowOff>190499</xdr:rowOff>
    </xdr:from>
    <xdr:to>
      <xdr:col>25</xdr:col>
      <xdr:colOff>10584</xdr:colOff>
      <xdr:row>136</xdr:row>
      <xdr:rowOff>0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168</xdr:row>
      <xdr:rowOff>0</xdr:rowOff>
    </xdr:from>
    <xdr:to>
      <xdr:col>25</xdr:col>
      <xdr:colOff>10584</xdr:colOff>
      <xdr:row>173</xdr:row>
      <xdr:rowOff>0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251</xdr:row>
      <xdr:rowOff>190499</xdr:rowOff>
    </xdr:from>
    <xdr:to>
      <xdr:col>25</xdr:col>
      <xdr:colOff>10584</xdr:colOff>
      <xdr:row>269</xdr:row>
      <xdr:rowOff>0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321</xdr:row>
      <xdr:rowOff>0</xdr:rowOff>
    </xdr:from>
    <xdr:to>
      <xdr:col>25</xdr:col>
      <xdr:colOff>10584</xdr:colOff>
      <xdr:row>326</xdr:row>
      <xdr:rowOff>0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336</xdr:row>
      <xdr:rowOff>0</xdr:rowOff>
    </xdr:from>
    <xdr:to>
      <xdr:col>25</xdr:col>
      <xdr:colOff>10584</xdr:colOff>
      <xdr:row>339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361</xdr:row>
      <xdr:rowOff>0</xdr:rowOff>
    </xdr:from>
    <xdr:to>
      <xdr:col>25</xdr:col>
      <xdr:colOff>10584</xdr:colOff>
      <xdr:row>365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370</xdr:row>
      <xdr:rowOff>190499</xdr:rowOff>
    </xdr:from>
    <xdr:to>
      <xdr:col>25</xdr:col>
      <xdr:colOff>10584</xdr:colOff>
      <xdr:row>387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3</xdr:row>
      <xdr:rowOff>9853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76525" cy="58135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29" tableType="queryTable" totalsRowShown="0">
  <autoFilter ref="A1:E129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K398"/>
  <sheetViews>
    <sheetView tabSelected="1" zoomScale="70" zoomScaleNormal="70" zoomScalePageLayoutView="70" workbookViewId="0"/>
  </sheetViews>
  <sheetFormatPr defaultColWidth="4.140625" defaultRowHeight="15" x14ac:dyDescent="0.25"/>
  <cols>
    <col min="1" max="23" width="5" style="3" customWidth="1"/>
    <col min="24" max="24" width="5.85546875" style="3" bestFit="1" customWidth="1"/>
    <col min="25" max="25" width="3.85546875" style="6" customWidth="1"/>
    <col min="26" max="16384" width="4.140625" style="3"/>
  </cols>
  <sheetData>
    <row r="1" spans="1:37" x14ac:dyDescent="0.25">
      <c r="R1" s="4"/>
      <c r="S1" s="4"/>
      <c r="T1" s="283"/>
      <c r="U1" s="284"/>
      <c r="V1" s="284"/>
      <c r="W1" s="284"/>
      <c r="X1" s="284"/>
      <c r="Y1" s="284"/>
      <c r="Z1" s="28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x14ac:dyDescent="0.25">
      <c r="Q2" s="5"/>
      <c r="R2" s="4"/>
      <c r="S2" s="4"/>
      <c r="T2" s="284"/>
      <c r="U2" s="284"/>
      <c r="V2" s="284"/>
      <c r="W2" s="284"/>
      <c r="X2" s="284"/>
      <c r="Y2" s="284"/>
      <c r="Z2" s="28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x14ac:dyDescent="0.25">
      <c r="R3" s="4"/>
      <c r="S3" s="4"/>
      <c r="T3" s="284"/>
      <c r="U3" s="284"/>
      <c r="V3" s="284"/>
      <c r="W3" s="284"/>
      <c r="X3" s="284"/>
      <c r="Y3" s="284"/>
      <c r="Z3" s="28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x14ac:dyDescent="0.25">
      <c r="R4" s="4"/>
      <c r="S4" s="4"/>
      <c r="T4" s="284"/>
      <c r="U4" s="284"/>
      <c r="V4" s="284"/>
      <c r="W4" s="284"/>
      <c r="X4" s="284"/>
      <c r="Y4" s="284"/>
      <c r="Z4" s="28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x14ac:dyDescent="0.25">
      <c r="E5" s="173" t="s">
        <v>66</v>
      </c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4"/>
      <c r="S5" s="4"/>
      <c r="T5" s="284"/>
      <c r="U5" s="284"/>
      <c r="V5" s="284"/>
      <c r="W5" s="284"/>
      <c r="X5" s="284"/>
      <c r="Y5" s="284"/>
      <c r="Z5" s="28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x14ac:dyDescent="0.25"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4"/>
      <c r="S6" s="4"/>
      <c r="T6" s="284"/>
      <c r="U6" s="284"/>
      <c r="V6" s="284"/>
      <c r="W6" s="284"/>
      <c r="X6" s="284"/>
      <c r="Y6" s="284"/>
      <c r="Z6" s="28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x14ac:dyDescent="0.25"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4"/>
      <c r="S7" s="4"/>
      <c r="T7" s="284"/>
      <c r="U7" s="284"/>
      <c r="V7" s="284"/>
      <c r="W7" s="284"/>
      <c r="X7" s="284"/>
      <c r="Y7" s="284"/>
      <c r="Z7" s="28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x14ac:dyDescent="0.25"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4"/>
      <c r="S8" s="4"/>
      <c r="T8" s="284"/>
      <c r="U8" s="284"/>
      <c r="V8" s="284"/>
      <c r="W8" s="284"/>
      <c r="X8" s="284"/>
      <c r="Y8" s="284"/>
      <c r="Z8" s="28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ht="19.5" x14ac:dyDescent="0.3">
      <c r="E9" s="186" t="str">
        <f>CONCATENATE("w okresie ",Arkusz18!A2," - ",Arkusz18!B2," r.")</f>
        <v>w okresie 01.01.2016 - 31.01.2016 r.</v>
      </c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4"/>
      <c r="S9" s="4"/>
      <c r="T9" s="284"/>
      <c r="U9" s="284"/>
      <c r="V9" s="284"/>
      <c r="W9" s="284"/>
      <c r="X9" s="284"/>
      <c r="Y9" s="284"/>
      <c r="Z9" s="28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x14ac:dyDescent="0.25">
      <c r="R10" s="4"/>
      <c r="S10" s="4"/>
      <c r="T10" s="284"/>
      <c r="U10" s="284"/>
      <c r="V10" s="284"/>
      <c r="W10" s="284"/>
      <c r="X10" s="284"/>
      <c r="Y10" s="284"/>
      <c r="Z10" s="28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x14ac:dyDescent="0.25">
      <c r="R11" s="4"/>
      <c r="S11" s="4"/>
      <c r="T11" s="284"/>
      <c r="U11" s="284"/>
      <c r="V11" s="284"/>
      <c r="W11" s="284"/>
      <c r="X11" s="284"/>
      <c r="Y11" s="284"/>
      <c r="Z11" s="28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x14ac:dyDescent="0.25">
      <c r="R12" s="4"/>
      <c r="S12" s="4"/>
      <c r="T12" s="284"/>
      <c r="U12" s="284"/>
      <c r="V12" s="284"/>
      <c r="W12" s="284"/>
      <c r="X12" s="284"/>
      <c r="Y12" s="284"/>
      <c r="Z12" s="28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x14ac:dyDescent="0.25">
      <c r="R13" s="4"/>
      <c r="S13" s="4"/>
      <c r="T13" s="284"/>
      <c r="U13" s="284"/>
      <c r="V13" s="284"/>
      <c r="W13" s="284"/>
      <c r="X13" s="284"/>
      <c r="Y13" s="284"/>
      <c r="Z13" s="28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ht="18" x14ac:dyDescent="0.25">
      <c r="A14" s="8" t="s">
        <v>67</v>
      </c>
      <c r="F14" s="9"/>
      <c r="R14" s="4"/>
      <c r="S14" s="4"/>
      <c r="T14" s="284"/>
      <c r="U14" s="284"/>
      <c r="V14" s="284"/>
      <c r="W14" s="284"/>
      <c r="X14" s="284"/>
      <c r="Y14" s="284"/>
      <c r="Z14" s="28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x14ac:dyDescent="0.25">
      <c r="F15" s="9"/>
      <c r="R15" s="4"/>
      <c r="S15" s="4"/>
      <c r="T15" s="284"/>
      <c r="U15" s="284"/>
      <c r="V15" s="284"/>
      <c r="W15" s="284"/>
      <c r="X15" s="284"/>
      <c r="Y15" s="284"/>
      <c r="Z15" s="28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x14ac:dyDescent="0.25">
      <c r="A16" s="174" t="s">
        <v>162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2" ht="15.75" thickBo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2" x14ac:dyDescent="0.25">
      <c r="C19" s="253" t="s">
        <v>0</v>
      </c>
      <c r="D19" s="254"/>
      <c r="E19" s="254"/>
      <c r="F19" s="254"/>
      <c r="G19" s="264" t="str">
        <f>CONCATENATE(Arkusz18!A2," - ",Arkusz18!B2," r.")</f>
        <v>01.01.2016 - 31.01.2016 r.</v>
      </c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6"/>
    </row>
    <row r="20" spans="1:22" x14ac:dyDescent="0.25">
      <c r="C20" s="255"/>
      <c r="D20" s="256"/>
      <c r="E20" s="256"/>
      <c r="F20" s="256"/>
      <c r="G20" s="175" t="s">
        <v>30</v>
      </c>
      <c r="H20" s="176"/>
      <c r="I20" s="176"/>
      <c r="J20" s="177"/>
      <c r="K20" s="175" t="s">
        <v>31</v>
      </c>
      <c r="L20" s="176"/>
      <c r="M20" s="176"/>
      <c r="N20" s="177"/>
      <c r="O20" s="175" t="s">
        <v>105</v>
      </c>
      <c r="P20" s="176"/>
      <c r="Q20" s="176"/>
      <c r="R20" s="177"/>
      <c r="S20" s="175" t="s">
        <v>54</v>
      </c>
      <c r="T20" s="176"/>
      <c r="U20" s="176"/>
      <c r="V20" s="263"/>
    </row>
    <row r="21" spans="1:22" ht="15" customHeight="1" x14ac:dyDescent="0.25">
      <c r="C21" s="255"/>
      <c r="D21" s="256"/>
      <c r="E21" s="256"/>
      <c r="F21" s="256"/>
      <c r="G21" s="181" t="s">
        <v>29</v>
      </c>
      <c r="H21" s="182"/>
      <c r="I21" s="175" t="s">
        <v>9</v>
      </c>
      <c r="J21" s="177"/>
      <c r="K21" s="181" t="s">
        <v>32</v>
      </c>
      <c r="L21" s="182"/>
      <c r="M21" s="175" t="s">
        <v>9</v>
      </c>
      <c r="N21" s="177"/>
      <c r="O21" s="181" t="s">
        <v>29</v>
      </c>
      <c r="P21" s="182"/>
      <c r="Q21" s="175" t="s">
        <v>9</v>
      </c>
      <c r="R21" s="177"/>
      <c r="S21" s="181" t="s">
        <v>29</v>
      </c>
      <c r="T21" s="182"/>
      <c r="U21" s="175" t="s">
        <v>9</v>
      </c>
      <c r="V21" s="263"/>
    </row>
    <row r="22" spans="1:22" x14ac:dyDescent="0.25">
      <c r="C22" s="257" t="str">
        <f>Arkusz2!B2</f>
        <v>ROSJA</v>
      </c>
      <c r="D22" s="258"/>
      <c r="E22" s="258"/>
      <c r="F22" s="258"/>
      <c r="G22" s="199">
        <f>Arkusz2!F2</f>
        <v>131</v>
      </c>
      <c r="H22" s="200"/>
      <c r="I22" s="199">
        <f>Arkusz2!F8</f>
        <v>319</v>
      </c>
      <c r="J22" s="200"/>
      <c r="K22" s="199">
        <f>Arkusz2!F14</f>
        <v>21</v>
      </c>
      <c r="L22" s="200"/>
      <c r="M22" s="199">
        <f>Arkusz2!F20</f>
        <v>26</v>
      </c>
      <c r="N22" s="200"/>
      <c r="O22" s="199">
        <f>Arkusz2!F26</f>
        <v>0</v>
      </c>
      <c r="P22" s="200"/>
      <c r="Q22" s="199">
        <f>Arkusz2!F32</f>
        <v>0</v>
      </c>
      <c r="R22" s="200"/>
      <c r="S22" s="199">
        <f>SUM(G22,K22,O22)</f>
        <v>152</v>
      </c>
      <c r="T22" s="200"/>
      <c r="U22" s="199">
        <f>SUM(I22,M22,Q22)</f>
        <v>345</v>
      </c>
      <c r="V22" s="207"/>
    </row>
    <row r="23" spans="1:22" x14ac:dyDescent="0.25">
      <c r="C23" s="72" t="str">
        <f>Arkusz2!B3</f>
        <v>UKRAINA</v>
      </c>
      <c r="D23" s="73"/>
      <c r="E23" s="73"/>
      <c r="F23" s="73"/>
      <c r="G23" s="187">
        <f>Arkusz2!F3</f>
        <v>40</v>
      </c>
      <c r="H23" s="189"/>
      <c r="I23" s="187">
        <f>Arkusz2!F9</f>
        <v>62</v>
      </c>
      <c r="J23" s="189"/>
      <c r="K23" s="187">
        <f>Arkusz2!F15</f>
        <v>30</v>
      </c>
      <c r="L23" s="189"/>
      <c r="M23" s="187">
        <f>Arkusz2!F21</f>
        <v>43</v>
      </c>
      <c r="N23" s="189"/>
      <c r="O23" s="187">
        <f>Arkusz2!F27</f>
        <v>0</v>
      </c>
      <c r="P23" s="189"/>
      <c r="Q23" s="187">
        <f>Arkusz2!F33</f>
        <v>0</v>
      </c>
      <c r="R23" s="189"/>
      <c r="S23" s="187">
        <f t="shared" ref="S23:S27" si="0">SUM(G23,K23,O23)</f>
        <v>70</v>
      </c>
      <c r="T23" s="189"/>
      <c r="U23" s="187">
        <f t="shared" ref="U23:U27" si="1">SUM(I23,M23,Q23)</f>
        <v>105</v>
      </c>
      <c r="V23" s="188"/>
    </row>
    <row r="24" spans="1:22" x14ac:dyDescent="0.25">
      <c r="C24" s="257" t="str">
        <f>Arkusz2!B4</f>
        <v>TADŻYKISTAN</v>
      </c>
      <c r="D24" s="258"/>
      <c r="E24" s="258"/>
      <c r="F24" s="258"/>
      <c r="G24" s="199">
        <f>Arkusz2!F4</f>
        <v>31</v>
      </c>
      <c r="H24" s="200"/>
      <c r="I24" s="199">
        <f>Arkusz2!F10</f>
        <v>96</v>
      </c>
      <c r="J24" s="200"/>
      <c r="K24" s="199">
        <f>Arkusz2!F16</f>
        <v>1</v>
      </c>
      <c r="L24" s="200"/>
      <c r="M24" s="199">
        <f>Arkusz2!F22</f>
        <v>1</v>
      </c>
      <c r="N24" s="200"/>
      <c r="O24" s="199">
        <f>Arkusz2!F28</f>
        <v>0</v>
      </c>
      <c r="P24" s="200"/>
      <c r="Q24" s="199">
        <f>Arkusz2!F34</f>
        <v>0</v>
      </c>
      <c r="R24" s="200"/>
      <c r="S24" s="199">
        <f t="shared" si="0"/>
        <v>32</v>
      </c>
      <c r="T24" s="200"/>
      <c r="U24" s="199">
        <f t="shared" si="1"/>
        <v>97</v>
      </c>
      <c r="V24" s="207"/>
    </row>
    <row r="25" spans="1:22" x14ac:dyDescent="0.25">
      <c r="C25" s="72" t="str">
        <f>Arkusz2!B5</f>
        <v>ARMENIA</v>
      </c>
      <c r="D25" s="73"/>
      <c r="E25" s="73"/>
      <c r="F25" s="73"/>
      <c r="G25" s="187">
        <f>Arkusz2!F5</f>
        <v>10</v>
      </c>
      <c r="H25" s="189"/>
      <c r="I25" s="187">
        <f>Arkusz2!F11</f>
        <v>18</v>
      </c>
      <c r="J25" s="189"/>
      <c r="K25" s="187">
        <f>Arkusz2!F17</f>
        <v>1</v>
      </c>
      <c r="L25" s="189"/>
      <c r="M25" s="187">
        <f>Arkusz2!F23</f>
        <v>1</v>
      </c>
      <c r="N25" s="189"/>
      <c r="O25" s="187">
        <f>Arkusz2!F29</f>
        <v>0</v>
      </c>
      <c r="P25" s="189"/>
      <c r="Q25" s="187">
        <f>Arkusz2!F35</f>
        <v>0</v>
      </c>
      <c r="R25" s="189"/>
      <c r="S25" s="187">
        <f t="shared" si="0"/>
        <v>11</v>
      </c>
      <c r="T25" s="189"/>
      <c r="U25" s="187">
        <f t="shared" si="1"/>
        <v>19</v>
      </c>
      <c r="V25" s="188"/>
    </row>
    <row r="26" spans="1:22" x14ac:dyDescent="0.25">
      <c r="C26" s="257" t="str">
        <f>Arkusz2!B6</f>
        <v>GRUZJA</v>
      </c>
      <c r="D26" s="258"/>
      <c r="E26" s="258"/>
      <c r="F26" s="258"/>
      <c r="G26" s="199">
        <f>Arkusz2!F6</f>
        <v>4</v>
      </c>
      <c r="H26" s="200"/>
      <c r="I26" s="199">
        <f>Arkusz2!F12</f>
        <v>8</v>
      </c>
      <c r="J26" s="200"/>
      <c r="K26" s="199">
        <f>Arkusz2!F18</f>
        <v>1</v>
      </c>
      <c r="L26" s="200"/>
      <c r="M26" s="199">
        <f>Arkusz2!F24</f>
        <v>1</v>
      </c>
      <c r="N26" s="200"/>
      <c r="O26" s="199">
        <f>Arkusz2!F30</f>
        <v>0</v>
      </c>
      <c r="P26" s="200"/>
      <c r="Q26" s="199">
        <f>Arkusz2!F36</f>
        <v>0</v>
      </c>
      <c r="R26" s="200"/>
      <c r="S26" s="199">
        <f t="shared" si="0"/>
        <v>5</v>
      </c>
      <c r="T26" s="200"/>
      <c r="U26" s="199">
        <f t="shared" si="1"/>
        <v>9</v>
      </c>
      <c r="V26" s="207"/>
    </row>
    <row r="27" spans="1:22" ht="15.75" thickBot="1" x14ac:dyDescent="0.3">
      <c r="C27" s="261" t="str">
        <f>Arkusz2!B7</f>
        <v>Pozostałe</v>
      </c>
      <c r="D27" s="262"/>
      <c r="E27" s="262"/>
      <c r="F27" s="262"/>
      <c r="G27" s="184">
        <f>Arkusz2!F7</f>
        <v>20</v>
      </c>
      <c r="H27" s="185"/>
      <c r="I27" s="184">
        <f>Arkusz2!F13</f>
        <v>31</v>
      </c>
      <c r="J27" s="185"/>
      <c r="K27" s="184">
        <f>Arkusz2!F19</f>
        <v>5</v>
      </c>
      <c r="L27" s="185"/>
      <c r="M27" s="184">
        <f>Arkusz2!F25</f>
        <v>7</v>
      </c>
      <c r="N27" s="185"/>
      <c r="O27" s="184">
        <f>Arkusz2!F31</f>
        <v>0</v>
      </c>
      <c r="P27" s="185"/>
      <c r="Q27" s="184">
        <f>Arkusz2!F37</f>
        <v>0</v>
      </c>
      <c r="R27" s="185"/>
      <c r="S27" s="184">
        <f t="shared" si="0"/>
        <v>25</v>
      </c>
      <c r="T27" s="185"/>
      <c r="U27" s="184">
        <f t="shared" si="1"/>
        <v>38</v>
      </c>
      <c r="V27" s="267"/>
    </row>
    <row r="28" spans="1:22" ht="15.75" thickBot="1" x14ac:dyDescent="0.3">
      <c r="C28" s="259" t="s">
        <v>1</v>
      </c>
      <c r="D28" s="260"/>
      <c r="E28" s="260"/>
      <c r="F28" s="260"/>
      <c r="G28" s="178">
        <f>SUM(G22:G27)</f>
        <v>236</v>
      </c>
      <c r="H28" s="179"/>
      <c r="I28" s="178">
        <f>SUM(I22:I27)</f>
        <v>534</v>
      </c>
      <c r="J28" s="179"/>
      <c r="K28" s="178">
        <f>SUM(K22:K27)</f>
        <v>59</v>
      </c>
      <c r="L28" s="179"/>
      <c r="M28" s="178">
        <f>SUM(M22:M27)</f>
        <v>79</v>
      </c>
      <c r="N28" s="179"/>
      <c r="O28" s="178">
        <f>SUM(O22:O27)</f>
        <v>0</v>
      </c>
      <c r="P28" s="179"/>
      <c r="Q28" s="178">
        <f>SUM(Q22:Q27)</f>
        <v>0</v>
      </c>
      <c r="R28" s="179"/>
      <c r="S28" s="178">
        <f>SUM(S22:S27)</f>
        <v>295</v>
      </c>
      <c r="T28" s="179"/>
      <c r="U28" s="178">
        <f>SUM(U22:U27)</f>
        <v>613</v>
      </c>
      <c r="V28" s="180"/>
    </row>
    <row r="32" spans="1:22" x14ac:dyDescent="0.25">
      <c r="M32" s="11"/>
      <c r="N32" s="11"/>
      <c r="O32" s="11"/>
      <c r="P32" s="11"/>
      <c r="Q32" s="11"/>
      <c r="R32" s="11"/>
      <c r="S32" s="11"/>
    </row>
    <row r="33" spans="1:19" x14ac:dyDescent="0.25">
      <c r="M33" s="11"/>
      <c r="N33" s="11"/>
      <c r="O33" s="11"/>
      <c r="P33" s="11"/>
      <c r="Q33" s="11"/>
      <c r="R33" s="11"/>
      <c r="S33" s="11"/>
    </row>
    <row r="34" spans="1:19" x14ac:dyDescent="0.25">
      <c r="M34" s="11"/>
      <c r="N34" s="11"/>
      <c r="O34" s="11"/>
      <c r="P34" s="11"/>
      <c r="Q34" s="11"/>
      <c r="R34" s="11"/>
      <c r="S34" s="11"/>
    </row>
    <row r="35" spans="1:19" x14ac:dyDescent="0.25">
      <c r="M35" s="11"/>
      <c r="N35" s="11"/>
      <c r="O35" s="11"/>
      <c r="P35" s="11"/>
      <c r="Q35" s="11"/>
      <c r="R35" s="11"/>
      <c r="S35" s="11"/>
    </row>
    <row r="36" spans="1:19" x14ac:dyDescent="0.25">
      <c r="M36" s="11"/>
      <c r="N36" s="11"/>
      <c r="O36" s="11"/>
      <c r="P36" s="11"/>
      <c r="Q36" s="11"/>
      <c r="R36" s="11"/>
      <c r="S36" s="11"/>
    </row>
    <row r="37" spans="1:19" x14ac:dyDescent="0.25">
      <c r="M37" s="11"/>
      <c r="N37" s="11"/>
      <c r="O37" s="11"/>
      <c r="P37" s="11"/>
      <c r="Q37" s="11"/>
      <c r="R37" s="11"/>
      <c r="S37" s="11"/>
    </row>
    <row r="38" spans="1:19" x14ac:dyDescent="0.25">
      <c r="M38" s="11"/>
      <c r="N38" s="11"/>
      <c r="O38" s="11"/>
      <c r="P38" s="11"/>
      <c r="Q38" s="11"/>
      <c r="R38" s="11"/>
      <c r="S38" s="11"/>
    </row>
    <row r="39" spans="1:19" x14ac:dyDescent="0.25">
      <c r="M39" s="11"/>
      <c r="N39" s="11"/>
      <c r="O39" s="11"/>
      <c r="P39" s="11"/>
      <c r="Q39" s="11"/>
      <c r="R39" s="11"/>
      <c r="S39" s="11"/>
    </row>
    <row r="40" spans="1:19" x14ac:dyDescent="0.25">
      <c r="D40" s="183"/>
      <c r="E40" s="183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50" spans="1:26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2"/>
      <c r="W50" s="12"/>
      <c r="X50" s="12"/>
      <c r="Y50" s="13"/>
      <c r="Z50" s="12"/>
    </row>
    <row r="51" spans="1:26" x14ac:dyDescent="0.25">
      <c r="A51" s="89" t="s">
        <v>160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</row>
    <row r="52" spans="1:26" x14ac:dyDescent="0.25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</row>
    <row r="53" spans="1:26" s="48" customFormat="1" x14ac:dyDescent="0.25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</row>
    <row r="54" spans="1:26" s="48" customFormat="1" x14ac:dyDescent="0.25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</row>
    <row r="55" spans="1:26" s="48" customFormat="1" x14ac:dyDescent="0.25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</row>
    <row r="56" spans="1:26" s="48" customFormat="1" x14ac:dyDescent="0.25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</row>
    <row r="57" spans="1:26" s="48" customFormat="1" x14ac:dyDescent="0.25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</row>
    <row r="58" spans="1:26" s="48" customFormat="1" x14ac:dyDescent="0.25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</row>
    <row r="59" spans="1:26" s="48" customFormat="1" x14ac:dyDescent="0.25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</row>
    <row r="60" spans="1:26" s="48" customFormat="1" x14ac:dyDescent="0.25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</row>
    <row r="61" spans="1:26" x14ac:dyDescent="0.25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</row>
    <row r="62" spans="1:26" s="45" customFormat="1" x14ac:dyDescent="0.25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</row>
    <row r="63" spans="1:26" s="45" customFormat="1" x14ac:dyDescent="0.25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</row>
    <row r="64" spans="1:26" s="45" customFormat="1" x14ac:dyDescent="0.25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</row>
    <row r="65" spans="1:25" s="45" customFormat="1" x14ac:dyDescent="0.25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</row>
    <row r="66" spans="1:25" s="45" customFormat="1" x14ac:dyDescent="0.25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</row>
    <row r="67" spans="1:25" s="45" customFormat="1" x14ac:dyDescent="0.25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</row>
    <row r="68" spans="1:25" s="45" customFormat="1" x14ac:dyDescent="0.25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</row>
    <row r="69" spans="1:25" s="45" customFormat="1" x14ac:dyDescent="0.25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</row>
    <row r="74" spans="1:25" x14ac:dyDescent="0.25">
      <c r="A74" s="54" t="s">
        <v>68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</row>
    <row r="75" spans="1:25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</row>
    <row r="76" spans="1:25" ht="15.75" thickBot="1" x14ac:dyDescent="0.3"/>
    <row r="77" spans="1:25" x14ac:dyDescent="0.25">
      <c r="A77" s="194" t="str">
        <f>CONCATENATE(Arkusz18!C2," - ",Arkusz18!B2," r.")</f>
        <v>01.01.2016 - 31.01.2016 r.</v>
      </c>
      <c r="B77" s="195"/>
      <c r="C77" s="195"/>
      <c r="D77" s="195"/>
      <c r="E77" s="195"/>
      <c r="F77" s="195"/>
      <c r="G77" s="195"/>
      <c r="H77" s="195"/>
      <c r="I77" s="196"/>
      <c r="M77" s="194" t="str">
        <f>CONCATENATE(Arkusz18!C2," - ",Arkusz18!B2," r.")</f>
        <v>01.01.2016 - 31.01.2016 r.</v>
      </c>
      <c r="N77" s="195"/>
      <c r="O77" s="195"/>
      <c r="P77" s="195"/>
      <c r="Q77" s="195"/>
      <c r="R77" s="195"/>
      <c r="S77" s="195"/>
      <c r="T77" s="195"/>
      <c r="U77" s="196"/>
    </row>
    <row r="78" spans="1:25" ht="15" customHeight="1" x14ac:dyDescent="0.25">
      <c r="A78" s="201" t="s">
        <v>55</v>
      </c>
      <c r="B78" s="202"/>
      <c r="C78" s="203"/>
      <c r="D78" s="190" t="s">
        <v>56</v>
      </c>
      <c r="E78" s="191"/>
      <c r="F78" s="190" t="s">
        <v>57</v>
      </c>
      <c r="G78" s="191"/>
      <c r="H78" s="190" t="s">
        <v>53</v>
      </c>
      <c r="I78" s="197"/>
      <c r="M78" s="201" t="s">
        <v>55</v>
      </c>
      <c r="N78" s="202"/>
      <c r="O78" s="203"/>
      <c r="P78" s="190" t="s">
        <v>58</v>
      </c>
      <c r="Q78" s="191"/>
      <c r="R78" s="190" t="s">
        <v>57</v>
      </c>
      <c r="S78" s="191"/>
      <c r="T78" s="190" t="s">
        <v>53</v>
      </c>
      <c r="U78" s="197"/>
    </row>
    <row r="79" spans="1:25" ht="46.5" customHeight="1" x14ac:dyDescent="0.25">
      <c r="A79" s="204"/>
      <c r="B79" s="205"/>
      <c r="C79" s="206"/>
      <c r="D79" s="192"/>
      <c r="E79" s="193"/>
      <c r="F79" s="192"/>
      <c r="G79" s="193"/>
      <c r="H79" s="192"/>
      <c r="I79" s="198"/>
      <c r="M79" s="204"/>
      <c r="N79" s="205"/>
      <c r="O79" s="206"/>
      <c r="P79" s="192"/>
      <c r="Q79" s="193"/>
      <c r="R79" s="192"/>
      <c r="S79" s="193"/>
      <c r="T79" s="192"/>
      <c r="U79" s="198"/>
    </row>
    <row r="80" spans="1:25" ht="15" customHeight="1" x14ac:dyDescent="0.25">
      <c r="A80" s="218" t="str">
        <f>Arkusz4!B2</f>
        <v>NIEMCY</v>
      </c>
      <c r="B80" s="219"/>
      <c r="C80" s="219"/>
      <c r="D80" s="209">
        <f>Arkusz4!C2</f>
        <v>279</v>
      </c>
      <c r="E80" s="209"/>
      <c r="F80" s="209">
        <f>Arkusz4!D2</f>
        <v>240</v>
      </c>
      <c r="G80" s="209"/>
      <c r="H80" s="209">
        <f>Arkusz4!E2</f>
        <v>44</v>
      </c>
      <c r="I80" s="209"/>
      <c r="M80" s="218" t="str">
        <f>Arkusz5!B2</f>
        <v>NIEMCY</v>
      </c>
      <c r="N80" s="219"/>
      <c r="O80" s="219"/>
      <c r="P80" s="209">
        <f>Arkusz5!C2</f>
        <v>15</v>
      </c>
      <c r="Q80" s="209"/>
      <c r="R80" s="209">
        <f>Arkusz5!D2</f>
        <v>7</v>
      </c>
      <c r="S80" s="209"/>
      <c r="T80" s="209">
        <f>Arkusz5!E2</f>
        <v>4</v>
      </c>
      <c r="U80" s="234"/>
    </row>
    <row r="81" spans="1:26" ht="15" customHeight="1" x14ac:dyDescent="0.25">
      <c r="A81" s="211" t="str">
        <f>Arkusz4!B3</f>
        <v>FRANCJA</v>
      </c>
      <c r="B81" s="212"/>
      <c r="C81" s="212"/>
      <c r="D81" s="208">
        <f>Arkusz4!C3</f>
        <v>59</v>
      </c>
      <c r="E81" s="208"/>
      <c r="F81" s="208">
        <f>Arkusz4!D3</f>
        <v>50</v>
      </c>
      <c r="G81" s="208"/>
      <c r="H81" s="208">
        <f>Arkusz4!E3</f>
        <v>4</v>
      </c>
      <c r="I81" s="208"/>
      <c r="M81" s="211" t="str">
        <f>Arkusz5!B3</f>
        <v>FRANCJA</v>
      </c>
      <c r="N81" s="212"/>
      <c r="O81" s="212"/>
      <c r="P81" s="208">
        <f>Arkusz5!C3</f>
        <v>4</v>
      </c>
      <c r="Q81" s="208"/>
      <c r="R81" s="208">
        <f>Arkusz5!D3</f>
        <v>0</v>
      </c>
      <c r="S81" s="208"/>
      <c r="T81" s="208">
        <f>Arkusz5!E3</f>
        <v>0</v>
      </c>
      <c r="U81" s="232"/>
    </row>
    <row r="82" spans="1:26" ht="15" customHeight="1" x14ac:dyDescent="0.25">
      <c r="A82" s="218" t="str">
        <f>Arkusz4!B4</f>
        <v>AUSTRIA</v>
      </c>
      <c r="B82" s="219"/>
      <c r="C82" s="219"/>
      <c r="D82" s="209">
        <f>Arkusz4!C4</f>
        <v>43</v>
      </c>
      <c r="E82" s="209"/>
      <c r="F82" s="209">
        <f>Arkusz4!D4</f>
        <v>28</v>
      </c>
      <c r="G82" s="209"/>
      <c r="H82" s="209">
        <f>Arkusz4!E4</f>
        <v>18</v>
      </c>
      <c r="I82" s="209"/>
      <c r="M82" s="218" t="str">
        <f>Arkusz5!B4</f>
        <v>NIDERLANDY</v>
      </c>
      <c r="N82" s="219"/>
      <c r="O82" s="219"/>
      <c r="P82" s="209">
        <f>Arkusz5!C4</f>
        <v>2</v>
      </c>
      <c r="Q82" s="209"/>
      <c r="R82" s="209">
        <f>Arkusz5!D4</f>
        <v>0</v>
      </c>
      <c r="S82" s="209"/>
      <c r="T82" s="209">
        <f>Arkusz5!E4</f>
        <v>0</v>
      </c>
      <c r="U82" s="234"/>
    </row>
    <row r="83" spans="1:26" ht="15" customHeight="1" x14ac:dyDescent="0.25">
      <c r="A83" s="211" t="str">
        <f>Arkusz4!B5</f>
        <v>NIDERLANDY</v>
      </c>
      <c r="B83" s="212"/>
      <c r="C83" s="212"/>
      <c r="D83" s="208">
        <f>Arkusz4!C5</f>
        <v>29</v>
      </c>
      <c r="E83" s="208"/>
      <c r="F83" s="208">
        <f>Arkusz4!D5</f>
        <v>18</v>
      </c>
      <c r="G83" s="208"/>
      <c r="H83" s="208">
        <f>Arkusz4!E5</f>
        <v>0</v>
      </c>
      <c r="I83" s="208"/>
      <c r="M83" s="211" t="str">
        <f>Arkusz5!B5</f>
        <v>WĘGRY</v>
      </c>
      <c r="N83" s="212"/>
      <c r="O83" s="212"/>
      <c r="P83" s="208">
        <f>Arkusz5!C5</f>
        <v>2</v>
      </c>
      <c r="Q83" s="208"/>
      <c r="R83" s="208">
        <f>Arkusz5!D5</f>
        <v>0</v>
      </c>
      <c r="S83" s="208"/>
      <c r="T83" s="208">
        <f>Arkusz5!E5</f>
        <v>0</v>
      </c>
      <c r="U83" s="232"/>
    </row>
    <row r="84" spans="1:26" ht="15" customHeight="1" x14ac:dyDescent="0.25">
      <c r="A84" s="218" t="str">
        <f>Arkusz4!B6</f>
        <v>SZWECJA</v>
      </c>
      <c r="B84" s="219"/>
      <c r="C84" s="219"/>
      <c r="D84" s="209">
        <f>Arkusz4!C6</f>
        <v>23</v>
      </c>
      <c r="E84" s="209"/>
      <c r="F84" s="209">
        <f>Arkusz4!D6</f>
        <v>19</v>
      </c>
      <c r="G84" s="209"/>
      <c r="H84" s="209">
        <f>Arkusz4!E6</f>
        <v>1</v>
      </c>
      <c r="I84" s="209"/>
      <c r="M84" s="218" t="str">
        <f>Arkusz5!B6</f>
        <v>BUŁGARIA</v>
      </c>
      <c r="N84" s="219"/>
      <c r="O84" s="219"/>
      <c r="P84" s="209">
        <f>Arkusz5!C6</f>
        <v>1</v>
      </c>
      <c r="Q84" s="209"/>
      <c r="R84" s="209">
        <f>Arkusz5!D6</f>
        <v>1</v>
      </c>
      <c r="S84" s="209"/>
      <c r="T84" s="209">
        <f>Arkusz5!E6</f>
        <v>0</v>
      </c>
      <c r="U84" s="234"/>
    </row>
    <row r="85" spans="1:26" ht="15" customHeight="1" thickBot="1" x14ac:dyDescent="0.3">
      <c r="A85" s="220" t="str">
        <f>Arkusz4!B7</f>
        <v>Pozostałe</v>
      </c>
      <c r="B85" s="221"/>
      <c r="C85" s="221"/>
      <c r="D85" s="210">
        <f>Arkusz4!C7</f>
        <v>38</v>
      </c>
      <c r="E85" s="210"/>
      <c r="F85" s="210">
        <f>Arkusz4!D7</f>
        <v>45</v>
      </c>
      <c r="G85" s="210"/>
      <c r="H85" s="210">
        <f>Arkusz4!E7</f>
        <v>3</v>
      </c>
      <c r="I85" s="210"/>
      <c r="M85" s="220" t="str">
        <f>Arkusz5!B7</f>
        <v>Pozostałe</v>
      </c>
      <c r="N85" s="221"/>
      <c r="O85" s="221"/>
      <c r="P85" s="210">
        <f>Arkusz5!C7</f>
        <v>1</v>
      </c>
      <c r="Q85" s="210"/>
      <c r="R85" s="210">
        <f>Arkusz5!D7</f>
        <v>1</v>
      </c>
      <c r="S85" s="210"/>
      <c r="T85" s="210">
        <f>Arkusz5!E7</f>
        <v>0</v>
      </c>
      <c r="U85" s="227"/>
    </row>
    <row r="86" spans="1:26" ht="15.75" thickBot="1" x14ac:dyDescent="0.3">
      <c r="A86" s="213" t="s">
        <v>70</v>
      </c>
      <c r="B86" s="214"/>
      <c r="C86" s="214"/>
      <c r="D86" s="228">
        <f>SUM(D80:E85)</f>
        <v>471</v>
      </c>
      <c r="E86" s="228"/>
      <c r="F86" s="228">
        <f>SUM(F80:G85)</f>
        <v>400</v>
      </c>
      <c r="G86" s="228"/>
      <c r="H86" s="228">
        <f>SUM(H80:I85)</f>
        <v>70</v>
      </c>
      <c r="I86" s="229"/>
      <c r="M86" s="213" t="s">
        <v>70</v>
      </c>
      <c r="N86" s="214"/>
      <c r="O86" s="214"/>
      <c r="P86" s="228">
        <f>SUM(P80:Q85)</f>
        <v>25</v>
      </c>
      <c r="Q86" s="228"/>
      <c r="R86" s="228">
        <f t="shared" ref="R86" si="2">SUM(R80:S85)</f>
        <v>9</v>
      </c>
      <c r="S86" s="228"/>
      <c r="T86" s="228">
        <f t="shared" ref="T86" si="3">SUM(T80:U85)</f>
        <v>4</v>
      </c>
      <c r="U86" s="229"/>
    </row>
    <row r="88" spans="1:26" x14ac:dyDescent="0.25">
      <c r="A88" s="87" t="s">
        <v>161</v>
      </c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</row>
    <row r="89" spans="1:26" x14ac:dyDescent="0.25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</row>
    <row r="90" spans="1:26" x14ac:dyDescent="0.25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</row>
    <row r="91" spans="1:26" x14ac:dyDescent="0.25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</row>
    <row r="92" spans="1:26" s="48" customFormat="1" x14ac:dyDescent="0.25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</row>
    <row r="93" spans="1:26" x14ac:dyDescent="0.25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</row>
    <row r="95" spans="1:26" ht="15" customHeight="1" x14ac:dyDescent="0.25">
      <c r="A95" s="226" t="s">
        <v>69</v>
      </c>
      <c r="B95" s="226"/>
      <c r="C95" s="226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</row>
    <row r="96" spans="1:26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</row>
    <row r="97" spans="1:25" x14ac:dyDescent="0.25">
      <c r="A97" s="54" t="s">
        <v>163</v>
      </c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</row>
    <row r="98" spans="1:25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</row>
    <row r="99" spans="1:25" ht="15.75" thickBot="1" x14ac:dyDescent="0.3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</row>
    <row r="100" spans="1:25" x14ac:dyDescent="0.25">
      <c r="C100" s="222" t="s">
        <v>0</v>
      </c>
      <c r="D100" s="142"/>
      <c r="E100" s="142"/>
      <c r="F100" s="142"/>
      <c r="G100" s="235" t="str">
        <f>CONCATENATE(Arkusz18!A2," - ",Arkusz18!B2," r.")</f>
        <v>01.01.2016 - 31.01.2016 r.</v>
      </c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6"/>
    </row>
    <row r="101" spans="1:25" ht="72" customHeight="1" x14ac:dyDescent="0.25">
      <c r="C101" s="223"/>
      <c r="D101" s="224"/>
      <c r="E101" s="224"/>
      <c r="F101" s="224"/>
      <c r="G101" s="215" t="s">
        <v>59</v>
      </c>
      <c r="H101" s="216"/>
      <c r="I101" s="217"/>
      <c r="J101" s="215" t="s">
        <v>60</v>
      </c>
      <c r="K101" s="216"/>
      <c r="L101" s="217"/>
      <c r="M101" s="215" t="s">
        <v>61</v>
      </c>
      <c r="N101" s="216"/>
      <c r="O101" s="217"/>
      <c r="P101" s="215" t="s">
        <v>72</v>
      </c>
      <c r="Q101" s="216"/>
      <c r="R101" s="217"/>
      <c r="S101" s="215" t="s">
        <v>62</v>
      </c>
      <c r="T101" s="216"/>
      <c r="U101" s="233"/>
    </row>
    <row r="102" spans="1:25" x14ac:dyDescent="0.25">
      <c r="C102" s="230" t="str">
        <f>Arkusz6!B2</f>
        <v>ROSJA</v>
      </c>
      <c r="D102" s="231"/>
      <c r="E102" s="231"/>
      <c r="F102" s="231"/>
      <c r="G102" s="152">
        <f>Arkusz6!C2</f>
        <v>0</v>
      </c>
      <c r="H102" s="152"/>
      <c r="I102" s="152"/>
      <c r="J102" s="152">
        <f>Arkusz6!D2</f>
        <v>3</v>
      </c>
      <c r="K102" s="152"/>
      <c r="L102" s="152"/>
      <c r="M102" s="152">
        <f>Arkusz6!E2</f>
        <v>1</v>
      </c>
      <c r="N102" s="152"/>
      <c r="O102" s="152"/>
      <c r="P102" s="152">
        <f>Arkusz6!F2</f>
        <v>43</v>
      </c>
      <c r="Q102" s="152"/>
      <c r="R102" s="152"/>
      <c r="S102" s="152">
        <f>Arkusz6!G2</f>
        <v>575</v>
      </c>
      <c r="T102" s="152"/>
      <c r="U102" s="152"/>
    </row>
    <row r="103" spans="1:25" ht="15" customHeight="1" x14ac:dyDescent="0.25">
      <c r="C103" s="239" t="str">
        <f>Arkusz6!B3</f>
        <v>UKRAINA</v>
      </c>
      <c r="D103" s="240"/>
      <c r="E103" s="240"/>
      <c r="F103" s="240"/>
      <c r="G103" s="225">
        <f>Arkusz6!C3</f>
        <v>0</v>
      </c>
      <c r="H103" s="225"/>
      <c r="I103" s="225"/>
      <c r="J103" s="225">
        <f>Arkusz6!D3</f>
        <v>4</v>
      </c>
      <c r="K103" s="225"/>
      <c r="L103" s="225"/>
      <c r="M103" s="225">
        <f>Arkusz6!E3</f>
        <v>0</v>
      </c>
      <c r="N103" s="225"/>
      <c r="O103" s="225"/>
      <c r="P103" s="225">
        <f>Arkusz6!F3</f>
        <v>68</v>
      </c>
      <c r="Q103" s="225"/>
      <c r="R103" s="225"/>
      <c r="S103" s="225">
        <f>Arkusz6!G3</f>
        <v>40</v>
      </c>
      <c r="T103" s="225"/>
      <c r="U103" s="225"/>
    </row>
    <row r="104" spans="1:25" ht="15" customHeight="1" x14ac:dyDescent="0.25">
      <c r="C104" s="230" t="str">
        <f>Arkusz6!B4</f>
        <v>TADŻYKISTAN</v>
      </c>
      <c r="D104" s="231"/>
      <c r="E104" s="231"/>
      <c r="F104" s="231"/>
      <c r="G104" s="152">
        <f>Arkusz6!C4</f>
        <v>0</v>
      </c>
      <c r="H104" s="152"/>
      <c r="I104" s="152"/>
      <c r="J104" s="152">
        <f>Arkusz6!D4</f>
        <v>0</v>
      </c>
      <c r="K104" s="152"/>
      <c r="L104" s="152"/>
      <c r="M104" s="152">
        <f>Arkusz6!E4</f>
        <v>0</v>
      </c>
      <c r="N104" s="152"/>
      <c r="O104" s="152"/>
      <c r="P104" s="152">
        <f>Arkusz6!F4</f>
        <v>4</v>
      </c>
      <c r="Q104" s="152"/>
      <c r="R104" s="152"/>
      <c r="S104" s="152">
        <f>Arkusz6!G4</f>
        <v>65</v>
      </c>
      <c r="T104" s="152"/>
      <c r="U104" s="152"/>
    </row>
    <row r="105" spans="1:25" ht="15" customHeight="1" x14ac:dyDescent="0.25">
      <c r="C105" s="239" t="str">
        <f>Arkusz6!B5</f>
        <v>GRUZJA</v>
      </c>
      <c r="D105" s="240"/>
      <c r="E105" s="240"/>
      <c r="F105" s="240"/>
      <c r="G105" s="225">
        <f>Arkusz6!C5</f>
        <v>0</v>
      </c>
      <c r="H105" s="225"/>
      <c r="I105" s="225"/>
      <c r="J105" s="225">
        <f>Arkusz6!D5</f>
        <v>0</v>
      </c>
      <c r="K105" s="225"/>
      <c r="L105" s="225"/>
      <c r="M105" s="225">
        <f>Arkusz6!E5</f>
        <v>0</v>
      </c>
      <c r="N105" s="225"/>
      <c r="O105" s="225"/>
      <c r="P105" s="225">
        <f>Arkusz6!F5</f>
        <v>4</v>
      </c>
      <c r="Q105" s="225"/>
      <c r="R105" s="225"/>
      <c r="S105" s="225">
        <f>Arkusz6!G5</f>
        <v>17</v>
      </c>
      <c r="T105" s="225"/>
      <c r="U105" s="225"/>
    </row>
    <row r="106" spans="1:25" ht="15" customHeight="1" x14ac:dyDescent="0.25">
      <c r="C106" s="230" t="str">
        <f>Arkusz6!B6</f>
        <v>ARMENIA</v>
      </c>
      <c r="D106" s="231"/>
      <c r="E106" s="231"/>
      <c r="F106" s="231"/>
      <c r="G106" s="152">
        <f>Arkusz6!C6</f>
        <v>0</v>
      </c>
      <c r="H106" s="152"/>
      <c r="I106" s="152"/>
      <c r="J106" s="152">
        <f>Arkusz6!D6</f>
        <v>0</v>
      </c>
      <c r="K106" s="152"/>
      <c r="L106" s="152"/>
      <c r="M106" s="152">
        <f>Arkusz6!E6</f>
        <v>0</v>
      </c>
      <c r="N106" s="152"/>
      <c r="O106" s="152"/>
      <c r="P106" s="152">
        <f>Arkusz6!F6</f>
        <v>0</v>
      </c>
      <c r="Q106" s="152"/>
      <c r="R106" s="152"/>
      <c r="S106" s="152">
        <f>Arkusz6!G6</f>
        <v>20</v>
      </c>
      <c r="T106" s="152"/>
      <c r="U106" s="152"/>
    </row>
    <row r="107" spans="1:25" ht="15" customHeight="1" thickBot="1" x14ac:dyDescent="0.3">
      <c r="C107" s="237" t="str">
        <f>Arkusz6!B7</f>
        <v>Pozostałe</v>
      </c>
      <c r="D107" s="238"/>
      <c r="E107" s="238"/>
      <c r="F107" s="238"/>
      <c r="G107" s="153">
        <f>Arkusz6!C7</f>
        <v>13</v>
      </c>
      <c r="H107" s="153"/>
      <c r="I107" s="153"/>
      <c r="J107" s="153">
        <f>Arkusz6!D7</f>
        <v>0</v>
      </c>
      <c r="K107" s="153"/>
      <c r="L107" s="153"/>
      <c r="M107" s="153">
        <f>Arkusz6!E7</f>
        <v>1</v>
      </c>
      <c r="N107" s="153"/>
      <c r="O107" s="153"/>
      <c r="P107" s="153">
        <f>Arkusz6!F7</f>
        <v>7</v>
      </c>
      <c r="Q107" s="153"/>
      <c r="R107" s="153"/>
      <c r="S107" s="153">
        <f>Arkusz6!G7</f>
        <v>21</v>
      </c>
      <c r="T107" s="153"/>
      <c r="U107" s="153"/>
    </row>
    <row r="108" spans="1:25" ht="15.75" thickBot="1" x14ac:dyDescent="0.3">
      <c r="C108" s="241" t="s">
        <v>1</v>
      </c>
      <c r="D108" s="242"/>
      <c r="E108" s="242"/>
      <c r="F108" s="242"/>
      <c r="G108" s="122">
        <f>SUM(G102:I107)</f>
        <v>13</v>
      </c>
      <c r="H108" s="122"/>
      <c r="I108" s="122"/>
      <c r="J108" s="122">
        <f t="shared" ref="J108" si="4">SUM(J102:L107)</f>
        <v>7</v>
      </c>
      <c r="K108" s="122"/>
      <c r="L108" s="122"/>
      <c r="M108" s="122">
        <f t="shared" ref="M108" si="5">SUM(M102:O107)</f>
        <v>2</v>
      </c>
      <c r="N108" s="122"/>
      <c r="O108" s="122"/>
      <c r="P108" s="122">
        <f t="shared" ref="P108" si="6">SUM(P102:R107)</f>
        <v>126</v>
      </c>
      <c r="Q108" s="122"/>
      <c r="R108" s="122"/>
      <c r="S108" s="122">
        <f t="shared" ref="S108" si="7">SUM(S102:U107)</f>
        <v>738</v>
      </c>
      <c r="T108" s="122"/>
      <c r="U108" s="123"/>
      <c r="W108" s="50"/>
      <c r="X108" s="7"/>
    </row>
    <row r="111" spans="1:25" x14ac:dyDescent="0.25">
      <c r="A111" s="87" t="s">
        <v>166</v>
      </c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</row>
    <row r="112" spans="1:25" x14ac:dyDescent="0.25">
      <c r="A112" s="88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</row>
    <row r="113" spans="1:25" s="48" customFormat="1" x14ac:dyDescent="0.25">
      <c r="A113" s="88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</row>
    <row r="114" spans="1:25" s="48" customFormat="1" x14ac:dyDescent="0.25">
      <c r="A114" s="88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</row>
    <row r="115" spans="1:25" s="48" customFormat="1" x14ac:dyDescent="0.25">
      <c r="A115" s="88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</row>
    <row r="116" spans="1:25" s="48" customFormat="1" x14ac:dyDescent="0.25">
      <c r="A116" s="88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</row>
    <row r="117" spans="1:25" s="48" customFormat="1" x14ac:dyDescent="0.25">
      <c r="A117" s="88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</row>
    <row r="118" spans="1:25" s="48" customFormat="1" x14ac:dyDescent="0.25">
      <c r="A118" s="88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</row>
    <row r="119" spans="1:25" s="48" customFormat="1" x14ac:dyDescent="0.25">
      <c r="A119" s="88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</row>
    <row r="120" spans="1:25" s="48" customFormat="1" x14ac:dyDescent="0.25">
      <c r="A120" s="88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</row>
    <row r="121" spans="1:25" s="48" customFormat="1" x14ac:dyDescent="0.25">
      <c r="A121" s="88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</row>
    <row r="122" spans="1:25" x14ac:dyDescent="0.25">
      <c r="A122" s="88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</row>
    <row r="123" spans="1:25" x14ac:dyDescent="0.25">
      <c r="A123" s="88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</row>
    <row r="124" spans="1:25" s="48" customFormat="1" x14ac:dyDescent="0.25">
      <c r="A124" s="8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</row>
    <row r="125" spans="1:25" s="48" customFormat="1" x14ac:dyDescent="0.25">
      <c r="A125" s="88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</row>
    <row r="126" spans="1:25" s="48" customFormat="1" x14ac:dyDescent="0.25">
      <c r="A126" s="88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</row>
    <row r="127" spans="1:25" s="48" customFormat="1" x14ac:dyDescent="0.25">
      <c r="A127" s="88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</row>
    <row r="128" spans="1:25" s="48" customFormat="1" x14ac:dyDescent="0.25">
      <c r="A128" s="88"/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</row>
    <row r="129" spans="1:25" s="48" customFormat="1" x14ac:dyDescent="0.25">
      <c r="A129" s="88"/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</row>
    <row r="130" spans="1:25" x14ac:dyDescent="0.25">
      <c r="A130" s="88"/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</row>
    <row r="131" spans="1:25" s="45" customFormat="1" x14ac:dyDescent="0.25">
      <c r="A131" s="88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</row>
    <row r="132" spans="1:25" s="45" customFormat="1" x14ac:dyDescent="0.25">
      <c r="A132" s="88"/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</row>
    <row r="133" spans="1:25" s="45" customFormat="1" x14ac:dyDescent="0.25">
      <c r="A133" s="88"/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</row>
    <row r="134" spans="1:25" s="45" customFormat="1" x14ac:dyDescent="0.25">
      <c r="A134" s="88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</row>
    <row r="135" spans="1:25" s="45" customFormat="1" x14ac:dyDescent="0.25">
      <c r="A135" s="88"/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</row>
    <row r="136" spans="1:25" s="49" customFormat="1" x14ac:dyDescent="0.25">
      <c r="A136" s="88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</row>
    <row r="140" spans="1:25" ht="15" customHeight="1" x14ac:dyDescent="0.25">
      <c r="A140" s="54" t="s">
        <v>93</v>
      </c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</row>
    <row r="141" spans="1:25" x14ac:dyDescent="0.25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</row>
    <row r="142" spans="1:25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</row>
    <row r="143" spans="1:25" ht="15.75" thickBot="1" x14ac:dyDescent="0.3"/>
    <row r="144" spans="1:25" ht="27" customHeight="1" x14ac:dyDescent="0.25">
      <c r="B144" s="222" t="s">
        <v>8</v>
      </c>
      <c r="C144" s="142"/>
      <c r="D144" s="142"/>
      <c r="E144" s="142"/>
      <c r="F144" s="142"/>
      <c r="G144" s="142"/>
      <c r="H144" s="142"/>
      <c r="I144" s="142"/>
      <c r="J144" s="155" t="str">
        <f>Arkusz8!C6</f>
        <v>28.12.2015 - 03.01.2016</v>
      </c>
      <c r="K144" s="155"/>
      <c r="L144" s="155"/>
      <c r="M144" s="155" t="str">
        <f>Arkusz8!C10</f>
        <v>04.01.2016 - 10.01.2016</v>
      </c>
      <c r="N144" s="155"/>
      <c r="O144" s="155"/>
      <c r="P144" s="155" t="str">
        <f>Arkusz8!C9</f>
        <v>11.01.2016 - 17.01.2016</v>
      </c>
      <c r="Q144" s="155"/>
      <c r="R144" s="155"/>
      <c r="S144" s="155" t="str">
        <f>Arkusz8!C8</f>
        <v>18.01.2016 - 24.01.2016</v>
      </c>
      <c r="T144" s="155"/>
      <c r="U144" s="155"/>
      <c r="V144" s="155" t="str">
        <f>Arkusz8!C7</f>
        <v>25.01.2016 - 31.01.2016</v>
      </c>
      <c r="W144" s="155"/>
      <c r="X144" s="168"/>
    </row>
    <row r="145" spans="1:24" ht="15" customHeight="1" x14ac:dyDescent="0.25">
      <c r="B145" s="171" t="s">
        <v>28</v>
      </c>
      <c r="C145" s="172"/>
      <c r="D145" s="172"/>
      <c r="E145" s="172"/>
      <c r="F145" s="172"/>
      <c r="G145" s="172"/>
      <c r="H145" s="172"/>
      <c r="I145" s="172"/>
      <c r="J145" s="165">
        <f>Arkusz8!A6</f>
        <v>1874</v>
      </c>
      <c r="K145" s="165"/>
      <c r="L145" s="165"/>
      <c r="M145" s="165">
        <f>Arkusz8!A5</f>
        <v>1856</v>
      </c>
      <c r="N145" s="165"/>
      <c r="O145" s="165"/>
      <c r="P145" s="165">
        <f>Arkusz8!A4</f>
        <v>1816</v>
      </c>
      <c r="Q145" s="165"/>
      <c r="R145" s="165"/>
      <c r="S145" s="165">
        <f>Arkusz8!A3</f>
        <v>1816</v>
      </c>
      <c r="T145" s="165"/>
      <c r="U145" s="165"/>
      <c r="V145" s="165">
        <f>Arkusz8!A2</f>
        <v>1765</v>
      </c>
      <c r="W145" s="165"/>
      <c r="X145" s="165"/>
    </row>
    <row r="146" spans="1:24" x14ac:dyDescent="0.25">
      <c r="B146" s="169" t="s">
        <v>5</v>
      </c>
      <c r="C146" s="170"/>
      <c r="D146" s="170"/>
      <c r="E146" s="170"/>
      <c r="F146" s="170"/>
      <c r="G146" s="170"/>
      <c r="H146" s="170"/>
      <c r="I146" s="170"/>
      <c r="J146" s="152">
        <f>Arkusz8!A11</f>
        <v>2480</v>
      </c>
      <c r="K146" s="152"/>
      <c r="L146" s="152"/>
      <c r="M146" s="152">
        <f>Arkusz8!A10</f>
        <v>2487</v>
      </c>
      <c r="N146" s="152"/>
      <c r="O146" s="152"/>
      <c r="P146" s="152">
        <f>Arkusz8!A9</f>
        <v>2489</v>
      </c>
      <c r="Q146" s="152"/>
      <c r="R146" s="152"/>
      <c r="S146" s="152">
        <f>Arkusz8!A8</f>
        <v>2492</v>
      </c>
      <c r="T146" s="152"/>
      <c r="U146" s="152"/>
      <c r="V146" s="152">
        <f>Arkusz8!A7</f>
        <v>2492</v>
      </c>
      <c r="W146" s="152"/>
      <c r="X146" s="152"/>
    </row>
    <row r="147" spans="1:24" ht="15" customHeight="1" x14ac:dyDescent="0.25">
      <c r="B147" s="171" t="s">
        <v>6</v>
      </c>
      <c r="C147" s="172"/>
      <c r="D147" s="172"/>
      <c r="E147" s="172"/>
      <c r="F147" s="172"/>
      <c r="G147" s="172"/>
      <c r="H147" s="172"/>
      <c r="I147" s="172"/>
      <c r="J147" s="165">
        <f>Arkusz8!A16</f>
        <v>109</v>
      </c>
      <c r="K147" s="165"/>
      <c r="L147" s="165"/>
      <c r="M147" s="165">
        <f>Arkusz8!A15</f>
        <v>82</v>
      </c>
      <c r="N147" s="165"/>
      <c r="O147" s="165"/>
      <c r="P147" s="165">
        <f>Arkusz8!A14</f>
        <v>126</v>
      </c>
      <c r="Q147" s="165"/>
      <c r="R147" s="165"/>
      <c r="S147" s="165">
        <f>Arkusz8!A13</f>
        <v>114</v>
      </c>
      <c r="T147" s="165"/>
      <c r="U147" s="165"/>
      <c r="V147" s="165">
        <f>Arkusz8!A12</f>
        <v>145</v>
      </c>
      <c r="W147" s="165"/>
      <c r="X147" s="165"/>
    </row>
    <row r="148" spans="1:24" ht="15" customHeight="1" x14ac:dyDescent="0.25">
      <c r="B148" s="166" t="s">
        <v>7</v>
      </c>
      <c r="C148" s="167"/>
      <c r="D148" s="167"/>
      <c r="E148" s="167"/>
      <c r="F148" s="167"/>
      <c r="G148" s="167"/>
      <c r="H148" s="167"/>
      <c r="I148" s="167"/>
      <c r="J148" s="152">
        <f>Arkusz8!A21</f>
        <v>73</v>
      </c>
      <c r="K148" s="152"/>
      <c r="L148" s="152"/>
      <c r="M148" s="152">
        <f>Arkusz8!A20</f>
        <v>83</v>
      </c>
      <c r="N148" s="152"/>
      <c r="O148" s="152"/>
      <c r="P148" s="152">
        <f>Arkusz8!A19</f>
        <v>74</v>
      </c>
      <c r="Q148" s="152"/>
      <c r="R148" s="152"/>
      <c r="S148" s="152">
        <f>Arkusz8!A18</f>
        <v>124</v>
      </c>
      <c r="T148" s="152"/>
      <c r="U148" s="152"/>
      <c r="V148" s="152">
        <f>Arkusz8!A17</f>
        <v>55</v>
      </c>
      <c r="W148" s="152"/>
      <c r="X148" s="152"/>
    </row>
    <row r="149" spans="1:24" ht="15" customHeight="1" thickBot="1" x14ac:dyDescent="0.3">
      <c r="B149" s="156" t="s">
        <v>94</v>
      </c>
      <c r="C149" s="157"/>
      <c r="D149" s="157"/>
      <c r="E149" s="157"/>
      <c r="F149" s="157"/>
      <c r="G149" s="157"/>
      <c r="H149" s="157"/>
      <c r="I149" s="157"/>
      <c r="J149" s="154">
        <f>Arkusz8!A26</f>
        <v>2</v>
      </c>
      <c r="K149" s="154"/>
      <c r="L149" s="154"/>
      <c r="M149" s="154">
        <f>Arkusz8!A25</f>
        <v>2</v>
      </c>
      <c r="N149" s="154"/>
      <c r="O149" s="154"/>
      <c r="P149" s="154">
        <f>Arkusz8!A24</f>
        <v>2</v>
      </c>
      <c r="Q149" s="154"/>
      <c r="R149" s="154"/>
      <c r="S149" s="154">
        <f>Arkusz8!A23</f>
        <v>2</v>
      </c>
      <c r="T149" s="154"/>
      <c r="U149" s="154"/>
      <c r="V149" s="154">
        <f>Arkusz8!A22</f>
        <v>2</v>
      </c>
      <c r="W149" s="154"/>
      <c r="X149" s="154"/>
    </row>
    <row r="150" spans="1:24" ht="15" customHeight="1" thickBot="1" x14ac:dyDescent="0.3">
      <c r="B150" s="158" t="s">
        <v>95</v>
      </c>
      <c r="C150" s="159"/>
      <c r="D150" s="159"/>
      <c r="E150" s="159"/>
      <c r="F150" s="159"/>
      <c r="G150" s="159"/>
      <c r="H150" s="159"/>
      <c r="I150" s="159"/>
      <c r="J150" s="134">
        <f>SUM(J145,J146,J149)</f>
        <v>4356</v>
      </c>
      <c r="K150" s="134"/>
      <c r="L150" s="134"/>
      <c r="M150" s="134">
        <f>SUM(M145,M146,M149)</f>
        <v>4345</v>
      </c>
      <c r="N150" s="134"/>
      <c r="O150" s="134"/>
      <c r="P150" s="134">
        <f>SUM(P145,P146,P149)</f>
        <v>4307</v>
      </c>
      <c r="Q150" s="134"/>
      <c r="R150" s="134"/>
      <c r="S150" s="134">
        <f>SUM(S145,S146,S149)</f>
        <v>4310</v>
      </c>
      <c r="T150" s="134"/>
      <c r="U150" s="134"/>
      <c r="V150" s="134">
        <f>SUM(V145,V146,V149)</f>
        <v>4259</v>
      </c>
      <c r="W150" s="134"/>
      <c r="X150" s="135"/>
    </row>
    <row r="151" spans="1:24" x14ac:dyDescent="0.25">
      <c r="A151" s="17"/>
      <c r="B151" s="18"/>
      <c r="C151" s="18"/>
      <c r="D151" s="18"/>
      <c r="E151" s="19"/>
      <c r="F151" s="19"/>
      <c r="G151" s="19"/>
      <c r="H151" s="20"/>
      <c r="I151" s="20"/>
      <c r="J151" s="20"/>
      <c r="K151" s="21"/>
      <c r="L151" s="21"/>
      <c r="M151" s="21"/>
      <c r="N151" s="20"/>
      <c r="O151" s="20"/>
      <c r="P151" s="20"/>
      <c r="Q151" s="20"/>
      <c r="R151" s="20"/>
      <c r="S151" s="20"/>
      <c r="T151" s="22"/>
      <c r="U151" s="22"/>
      <c r="X151" s="47"/>
    </row>
    <row r="152" spans="1:24" x14ac:dyDescent="0.25">
      <c r="A152" s="17"/>
      <c r="B152" s="17"/>
      <c r="C152" s="17"/>
      <c r="D152" s="17"/>
      <c r="E152" s="23"/>
      <c r="F152" s="23"/>
      <c r="G152" s="23"/>
      <c r="H152" s="24"/>
      <c r="I152" s="24"/>
      <c r="J152" s="24"/>
      <c r="K152" s="25"/>
      <c r="L152" s="25"/>
      <c r="M152" s="25"/>
      <c r="N152" s="24"/>
      <c r="O152" s="24"/>
      <c r="P152" s="24"/>
      <c r="Q152" s="24"/>
      <c r="R152" s="24"/>
      <c r="S152" s="24"/>
      <c r="T152" s="26"/>
      <c r="U152" s="26"/>
      <c r="W152" s="52"/>
      <c r="X152" s="53"/>
    </row>
    <row r="167" spans="1:2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5" x14ac:dyDescent="0.2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</row>
    <row r="169" spans="1:25" x14ac:dyDescent="0.25">
      <c r="A169" s="89" t="s">
        <v>164</v>
      </c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</row>
    <row r="170" spans="1:25" x14ac:dyDescent="0.25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</row>
    <row r="171" spans="1:25" x14ac:dyDescent="0.25">
      <c r="A171" s="90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</row>
    <row r="172" spans="1:25" s="49" customFormat="1" x14ac:dyDescent="0.25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</row>
    <row r="173" spans="1:25" x14ac:dyDescent="0.25">
      <c r="A173" s="90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</row>
    <row r="176" spans="1:25" ht="18" x14ac:dyDescent="0.25">
      <c r="A176" s="8" t="s">
        <v>71</v>
      </c>
    </row>
    <row r="177" spans="1:25" ht="18" x14ac:dyDescent="0.25">
      <c r="A177" s="8"/>
    </row>
    <row r="179" spans="1:25" x14ac:dyDescent="0.25">
      <c r="A179" s="54" t="s">
        <v>65</v>
      </c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</row>
    <row r="180" spans="1:25" x14ac:dyDescent="0.25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</row>
    <row r="181" spans="1:25" x14ac:dyDescent="0.25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</row>
    <row r="182" spans="1:25" ht="15.75" thickBot="1" x14ac:dyDescent="0.3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</row>
    <row r="183" spans="1:25" ht="24.95" customHeight="1" x14ac:dyDescent="0.25">
      <c r="G183" s="126" t="s">
        <v>2</v>
      </c>
      <c r="H183" s="91"/>
      <c r="I183" s="91"/>
      <c r="J183" s="91"/>
      <c r="K183" s="91" t="s">
        <v>3</v>
      </c>
      <c r="L183" s="91"/>
      <c r="M183" s="160" t="str">
        <f>CONCATENATE("decyzje ",Arkusz18!A2," - ",Arkusz18!B2," r.")</f>
        <v>decyzje 01.01.2016 - 31.01.2016 r.</v>
      </c>
      <c r="N183" s="160"/>
      <c r="O183" s="160"/>
      <c r="P183" s="160"/>
      <c r="Q183" s="160"/>
      <c r="R183" s="161"/>
    </row>
    <row r="184" spans="1:25" ht="59.25" customHeight="1" x14ac:dyDescent="0.25">
      <c r="G184" s="163"/>
      <c r="H184" s="164"/>
      <c r="I184" s="164"/>
      <c r="J184" s="164"/>
      <c r="K184" s="164"/>
      <c r="L184" s="164"/>
      <c r="M184" s="162" t="s">
        <v>24</v>
      </c>
      <c r="N184" s="162"/>
      <c r="O184" s="162" t="s">
        <v>25</v>
      </c>
      <c r="P184" s="162"/>
      <c r="Q184" s="162" t="s">
        <v>26</v>
      </c>
      <c r="R184" s="249"/>
    </row>
    <row r="185" spans="1:25" ht="15" customHeight="1" x14ac:dyDescent="0.25">
      <c r="G185" s="150" t="s">
        <v>33</v>
      </c>
      <c r="H185" s="151"/>
      <c r="I185" s="151"/>
      <c r="J185" s="151"/>
      <c r="K185" s="81">
        <f>Arkusz9!B5</f>
        <v>7281</v>
      </c>
      <c r="L185" s="81"/>
      <c r="M185" s="68">
        <f>Arkusz9!B3</f>
        <v>6517</v>
      </c>
      <c r="N185" s="68"/>
      <c r="O185" s="68">
        <f>Arkusz9!B2</f>
        <v>537</v>
      </c>
      <c r="P185" s="68"/>
      <c r="Q185" s="68">
        <f>Arkusz9!B4</f>
        <v>253</v>
      </c>
      <c r="R185" s="69"/>
    </row>
    <row r="186" spans="1:25" ht="15" customHeight="1" x14ac:dyDescent="0.25">
      <c r="G186" s="59" t="s">
        <v>34</v>
      </c>
      <c r="H186" s="60"/>
      <c r="I186" s="60"/>
      <c r="J186" s="60"/>
      <c r="K186" s="61">
        <f>Arkusz9!B13</f>
        <v>738</v>
      </c>
      <c r="L186" s="61"/>
      <c r="M186" s="62">
        <f>Arkusz9!B11</f>
        <v>724</v>
      </c>
      <c r="N186" s="62"/>
      <c r="O186" s="62">
        <f>Arkusz9!B10</f>
        <v>53</v>
      </c>
      <c r="P186" s="62"/>
      <c r="Q186" s="62">
        <f>Arkusz9!B12</f>
        <v>33</v>
      </c>
      <c r="R186" s="63"/>
    </row>
    <row r="187" spans="1:25" ht="15.75" thickBot="1" x14ac:dyDescent="0.3">
      <c r="G187" s="64" t="s">
        <v>23</v>
      </c>
      <c r="H187" s="65"/>
      <c r="I187" s="65"/>
      <c r="J187" s="65"/>
      <c r="K187" s="66">
        <f>Arkusz9!B9</f>
        <v>174</v>
      </c>
      <c r="L187" s="66"/>
      <c r="M187" s="67">
        <f>Arkusz9!B7</f>
        <v>145</v>
      </c>
      <c r="N187" s="67"/>
      <c r="O187" s="67">
        <f>Arkusz9!B6</f>
        <v>11</v>
      </c>
      <c r="P187" s="67"/>
      <c r="Q187" s="67">
        <f>Arkusz9!B8</f>
        <v>32</v>
      </c>
      <c r="R187" s="133"/>
    </row>
    <row r="188" spans="1:25" ht="15.75" thickBot="1" x14ac:dyDescent="0.3">
      <c r="G188" s="55" t="s">
        <v>73</v>
      </c>
      <c r="H188" s="56"/>
      <c r="I188" s="56"/>
      <c r="J188" s="56"/>
      <c r="K188" s="57">
        <f>SUM(K185:K187)</f>
        <v>8193</v>
      </c>
      <c r="L188" s="57"/>
      <c r="M188" s="57">
        <f>SUM(M185:M187)</f>
        <v>7386</v>
      </c>
      <c r="N188" s="57"/>
      <c r="O188" s="57">
        <f>SUM(O185:O187)</f>
        <v>601</v>
      </c>
      <c r="P188" s="57"/>
      <c r="Q188" s="57">
        <f>SUM(Q185:Q187)</f>
        <v>318</v>
      </c>
      <c r="R188" s="58"/>
    </row>
    <row r="190" spans="1:25" s="51" customFormat="1" x14ac:dyDescent="0.25">
      <c r="Y190" s="6"/>
    </row>
    <row r="193" spans="22:26" x14ac:dyDescent="0.25">
      <c r="V193" s="11"/>
      <c r="W193" s="11"/>
      <c r="Z193" s="11"/>
    </row>
    <row r="199" spans="22:26" x14ac:dyDescent="0.25">
      <c r="V199" s="27"/>
      <c r="W199" s="27"/>
      <c r="X199" s="27"/>
      <c r="Y199" s="28"/>
      <c r="Z199" s="27"/>
    </row>
    <row r="200" spans="22:26" x14ac:dyDescent="0.25">
      <c r="V200" s="27"/>
      <c r="W200" s="27"/>
      <c r="X200" s="27"/>
      <c r="Y200" s="28"/>
      <c r="Z200" s="27"/>
    </row>
    <row r="201" spans="22:26" x14ac:dyDescent="0.25">
      <c r="V201" s="27"/>
      <c r="W201" s="27"/>
      <c r="X201" s="27"/>
      <c r="Y201" s="28"/>
      <c r="Z201" s="27"/>
    </row>
    <row r="202" spans="22:26" x14ac:dyDescent="0.25">
      <c r="V202" s="27"/>
      <c r="W202" s="27"/>
      <c r="X202" s="27"/>
      <c r="Y202" s="28"/>
      <c r="Z202" s="27"/>
    </row>
    <row r="203" spans="22:26" x14ac:dyDescent="0.25">
      <c r="V203" s="27"/>
      <c r="W203" s="27"/>
      <c r="X203" s="27"/>
      <c r="Y203" s="28"/>
      <c r="Z203" s="27"/>
    </row>
    <row r="204" spans="22:26" x14ac:dyDescent="0.25">
      <c r="V204" s="27"/>
      <c r="W204" s="27"/>
      <c r="X204" s="27"/>
      <c r="Y204" s="28"/>
      <c r="Z204" s="27"/>
    </row>
    <row r="205" spans="22:26" x14ac:dyDescent="0.25">
      <c r="V205" s="27"/>
      <c r="W205" s="27"/>
      <c r="X205" s="27"/>
      <c r="Y205" s="28"/>
      <c r="Z205" s="27"/>
    </row>
    <row r="206" spans="22:26" s="51" customFormat="1" x14ac:dyDescent="0.25">
      <c r="V206" s="27"/>
      <c r="W206" s="27"/>
      <c r="X206" s="27"/>
      <c r="Y206" s="28"/>
      <c r="Z206" s="27"/>
    </row>
    <row r="207" spans="22:26" x14ac:dyDescent="0.25">
      <c r="V207" s="27"/>
      <c r="W207" s="27"/>
      <c r="X207" s="27"/>
      <c r="Y207" s="28"/>
      <c r="Z207" s="27"/>
    </row>
    <row r="208" spans="22:26" ht="15.75" thickBot="1" x14ac:dyDescent="0.3">
      <c r="V208" s="27"/>
      <c r="W208" s="27"/>
      <c r="X208" s="27"/>
      <c r="Y208" s="28"/>
      <c r="Z208" s="27"/>
    </row>
    <row r="209" spans="7:26" ht="15" customHeight="1" x14ac:dyDescent="0.25">
      <c r="G209" s="144" t="s">
        <v>2</v>
      </c>
      <c r="H209" s="145"/>
      <c r="I209" s="145"/>
      <c r="J209" s="145"/>
      <c r="K209" s="145"/>
      <c r="L209" s="145"/>
      <c r="M209" s="145"/>
      <c r="N209" s="145"/>
      <c r="O209" s="148" t="s">
        <v>3</v>
      </c>
      <c r="P209" s="148"/>
      <c r="Q209" s="269" t="s">
        <v>78</v>
      </c>
      <c r="R209" s="270"/>
      <c r="U209" s="27"/>
      <c r="V209" s="27"/>
      <c r="W209" s="27"/>
      <c r="X209" s="27"/>
      <c r="Y209" s="28"/>
    </row>
    <row r="210" spans="7:26" ht="46.5" customHeight="1" x14ac:dyDescent="0.25">
      <c r="G210" s="146"/>
      <c r="H210" s="147"/>
      <c r="I210" s="147"/>
      <c r="J210" s="147"/>
      <c r="K210" s="147"/>
      <c r="L210" s="147"/>
      <c r="M210" s="147"/>
      <c r="N210" s="147"/>
      <c r="O210" s="149"/>
      <c r="P210" s="149"/>
      <c r="Q210" s="271"/>
      <c r="R210" s="272"/>
      <c r="U210" s="27"/>
      <c r="V210" s="27"/>
      <c r="W210" s="27"/>
      <c r="X210" s="27"/>
      <c r="Y210" s="28"/>
    </row>
    <row r="211" spans="7:26" x14ac:dyDescent="0.25">
      <c r="G211" s="72" t="s">
        <v>74</v>
      </c>
      <c r="H211" s="73"/>
      <c r="I211" s="73"/>
      <c r="J211" s="73"/>
      <c r="K211" s="73"/>
      <c r="L211" s="73"/>
      <c r="M211" s="73"/>
      <c r="N211" s="73"/>
      <c r="O211" s="80">
        <f>Arkusz10!A2</f>
        <v>296</v>
      </c>
      <c r="P211" s="80"/>
      <c r="Q211" s="273">
        <f>Arkusz10!A3</f>
        <v>714</v>
      </c>
      <c r="R211" s="274"/>
      <c r="U211" s="27"/>
      <c r="V211" s="27"/>
      <c r="W211" s="27"/>
      <c r="X211" s="27"/>
      <c r="Y211" s="28"/>
    </row>
    <row r="212" spans="7:26" x14ac:dyDescent="0.25">
      <c r="G212" s="76" t="s">
        <v>75</v>
      </c>
      <c r="H212" s="77"/>
      <c r="I212" s="77"/>
      <c r="J212" s="77"/>
      <c r="K212" s="77"/>
      <c r="L212" s="77"/>
      <c r="M212" s="77"/>
      <c r="N212" s="77"/>
      <c r="O212" s="268">
        <f>Arkusz10!A4</f>
        <v>51</v>
      </c>
      <c r="P212" s="268"/>
      <c r="Q212" s="275">
        <f>Arkusz10!A5</f>
        <v>15</v>
      </c>
      <c r="R212" s="276"/>
      <c r="U212" s="27"/>
      <c r="V212" s="27"/>
      <c r="W212" s="27"/>
      <c r="X212" s="27"/>
      <c r="Y212" s="28"/>
    </row>
    <row r="213" spans="7:26" x14ac:dyDescent="0.25">
      <c r="G213" s="72" t="s">
        <v>76</v>
      </c>
      <c r="H213" s="73"/>
      <c r="I213" s="73"/>
      <c r="J213" s="73"/>
      <c r="K213" s="73"/>
      <c r="L213" s="73"/>
      <c r="M213" s="73"/>
      <c r="N213" s="73"/>
      <c r="O213" s="80">
        <f>Arkusz10!A6</f>
        <v>2</v>
      </c>
      <c r="P213" s="80"/>
      <c r="Q213" s="273">
        <f>Arkusz10!A7</f>
        <v>22</v>
      </c>
      <c r="R213" s="274"/>
      <c r="U213" s="27"/>
      <c r="V213" s="27"/>
      <c r="W213" s="27"/>
      <c r="X213" s="27"/>
      <c r="Y213" s="28"/>
    </row>
    <row r="214" spans="7:26" ht="15.75" thickBot="1" x14ac:dyDescent="0.3">
      <c r="G214" s="74" t="s">
        <v>77</v>
      </c>
      <c r="H214" s="75"/>
      <c r="I214" s="75"/>
      <c r="J214" s="75"/>
      <c r="K214" s="75"/>
      <c r="L214" s="75"/>
      <c r="M214" s="75"/>
      <c r="N214" s="75"/>
      <c r="O214" s="70">
        <f>Arkusz10!A8</f>
        <v>0</v>
      </c>
      <c r="P214" s="70"/>
      <c r="Q214" s="277">
        <f>Arkusz10!A9</f>
        <v>0</v>
      </c>
      <c r="R214" s="278"/>
      <c r="U214" s="27"/>
      <c r="V214" s="27"/>
      <c r="W214" s="27"/>
      <c r="X214" s="27"/>
      <c r="Y214" s="28"/>
    </row>
    <row r="215" spans="7:26" ht="15.75" thickBot="1" x14ac:dyDescent="0.3">
      <c r="G215" s="78" t="s">
        <v>73</v>
      </c>
      <c r="H215" s="79"/>
      <c r="I215" s="79"/>
      <c r="J215" s="79"/>
      <c r="K215" s="79"/>
      <c r="L215" s="79"/>
      <c r="M215" s="79"/>
      <c r="N215" s="79"/>
      <c r="O215" s="71">
        <f>SUM(O211:O214)</f>
        <v>349</v>
      </c>
      <c r="P215" s="71"/>
      <c r="Q215" s="279">
        <f>SUM(Q211:Q214)</f>
        <v>751</v>
      </c>
      <c r="R215" s="280"/>
      <c r="U215" s="27"/>
      <c r="V215" s="27"/>
      <c r="W215" s="27"/>
      <c r="X215" s="27"/>
      <c r="Y215" s="28"/>
    </row>
    <row r="216" spans="7:26" x14ac:dyDescent="0.25">
      <c r="V216" s="27"/>
      <c r="W216" s="27"/>
      <c r="X216" s="27"/>
      <c r="Y216" s="28"/>
      <c r="Z216" s="27"/>
    </row>
    <row r="217" spans="7:26" x14ac:dyDescent="0.25">
      <c r="V217" s="27"/>
      <c r="W217" s="27"/>
      <c r="X217" s="27"/>
      <c r="Y217" s="28"/>
      <c r="Z217" s="27"/>
    </row>
    <row r="218" spans="7:26" ht="15.75" thickBot="1" x14ac:dyDescent="0.3">
      <c r="V218" s="27"/>
      <c r="W218" s="27"/>
      <c r="X218" s="27"/>
      <c r="Y218" s="28"/>
      <c r="Z218" s="27"/>
    </row>
    <row r="219" spans="7:26" ht="24.95" customHeight="1" x14ac:dyDescent="0.25">
      <c r="G219" s="126" t="s">
        <v>2</v>
      </c>
      <c r="H219" s="91"/>
      <c r="I219" s="91"/>
      <c r="J219" s="91"/>
      <c r="K219" s="91" t="s">
        <v>3</v>
      </c>
      <c r="L219" s="91"/>
      <c r="M219" s="160" t="str">
        <f>CONCATENATE("decyzje ",Arkusz18!C2," - ",Arkusz18!B2," r.")</f>
        <v>decyzje 01.01.2016 - 31.01.2016 r.</v>
      </c>
      <c r="N219" s="160"/>
      <c r="O219" s="160"/>
      <c r="P219" s="160"/>
      <c r="Q219" s="160"/>
      <c r="R219" s="161"/>
      <c r="V219" s="27"/>
      <c r="W219" s="27"/>
      <c r="X219" s="27"/>
      <c r="Y219" s="28"/>
      <c r="Z219" s="27"/>
    </row>
    <row r="220" spans="7:26" ht="60.75" customHeight="1" x14ac:dyDescent="0.25">
      <c r="G220" s="163"/>
      <c r="H220" s="164"/>
      <c r="I220" s="164"/>
      <c r="J220" s="164"/>
      <c r="K220" s="164"/>
      <c r="L220" s="164"/>
      <c r="M220" s="162" t="s">
        <v>24</v>
      </c>
      <c r="N220" s="162"/>
      <c r="O220" s="162" t="s">
        <v>25</v>
      </c>
      <c r="P220" s="162"/>
      <c r="Q220" s="162" t="s">
        <v>26</v>
      </c>
      <c r="R220" s="249"/>
      <c r="V220" s="27"/>
      <c r="W220" s="27"/>
      <c r="X220" s="27"/>
      <c r="Y220" s="28"/>
      <c r="Z220" s="27"/>
    </row>
    <row r="221" spans="7:26" x14ac:dyDescent="0.25">
      <c r="G221" s="150" t="s">
        <v>33</v>
      </c>
      <c r="H221" s="151"/>
      <c r="I221" s="151"/>
      <c r="J221" s="151"/>
      <c r="K221" s="81">
        <f>Arkusz11!B5</f>
        <v>7281</v>
      </c>
      <c r="L221" s="81"/>
      <c r="M221" s="68">
        <f>Arkusz11!B3</f>
        <v>6517</v>
      </c>
      <c r="N221" s="68"/>
      <c r="O221" s="68">
        <f>Arkusz11!B2</f>
        <v>537</v>
      </c>
      <c r="P221" s="68"/>
      <c r="Q221" s="68">
        <f>Arkusz11!B4</f>
        <v>253</v>
      </c>
      <c r="R221" s="69"/>
      <c r="V221" s="27"/>
      <c r="W221" s="27"/>
      <c r="X221" s="27"/>
      <c r="Y221" s="28"/>
      <c r="Z221" s="27"/>
    </row>
    <row r="222" spans="7:26" x14ac:dyDescent="0.25">
      <c r="G222" s="59" t="s">
        <v>34</v>
      </c>
      <c r="H222" s="60"/>
      <c r="I222" s="60"/>
      <c r="J222" s="60"/>
      <c r="K222" s="61">
        <f>Arkusz11!B13</f>
        <v>738</v>
      </c>
      <c r="L222" s="61"/>
      <c r="M222" s="62">
        <f>Arkusz11!B11</f>
        <v>724</v>
      </c>
      <c r="N222" s="62"/>
      <c r="O222" s="62">
        <f>Arkusz11!B10</f>
        <v>53</v>
      </c>
      <c r="P222" s="62"/>
      <c r="Q222" s="62">
        <f>Arkusz11!B12</f>
        <v>33</v>
      </c>
      <c r="R222" s="63"/>
      <c r="V222" s="27"/>
      <c r="W222" s="27"/>
      <c r="X222" s="27"/>
      <c r="Y222" s="28"/>
      <c r="Z222" s="27"/>
    </row>
    <row r="223" spans="7:26" ht="15.75" thickBot="1" x14ac:dyDescent="0.3">
      <c r="G223" s="64" t="s">
        <v>23</v>
      </c>
      <c r="H223" s="65"/>
      <c r="I223" s="65"/>
      <c r="J223" s="65"/>
      <c r="K223" s="66">
        <f>Arkusz11!B9</f>
        <v>174</v>
      </c>
      <c r="L223" s="66"/>
      <c r="M223" s="67">
        <f>Arkusz11!B7</f>
        <v>145</v>
      </c>
      <c r="N223" s="67"/>
      <c r="O223" s="67">
        <f>Arkusz11!B6</f>
        <v>11</v>
      </c>
      <c r="P223" s="67"/>
      <c r="Q223" s="67">
        <f>Arkusz11!B8</f>
        <v>32</v>
      </c>
      <c r="R223" s="133"/>
      <c r="V223" s="27"/>
      <c r="W223" s="27"/>
      <c r="X223" s="27"/>
      <c r="Y223" s="28"/>
      <c r="Z223" s="27"/>
    </row>
    <row r="224" spans="7:26" ht="15.75" thickBot="1" x14ac:dyDescent="0.3">
      <c r="G224" s="55" t="s">
        <v>73</v>
      </c>
      <c r="H224" s="56"/>
      <c r="I224" s="56"/>
      <c r="J224" s="56"/>
      <c r="K224" s="57">
        <f>SUM(K221:L223)</f>
        <v>8193</v>
      </c>
      <c r="L224" s="57"/>
      <c r="M224" s="57">
        <f t="shared" ref="M224" si="8">SUM(M221:N223)</f>
        <v>7386</v>
      </c>
      <c r="N224" s="57"/>
      <c r="O224" s="57">
        <f t="shared" ref="O224" si="9">SUM(O221:P223)</f>
        <v>601</v>
      </c>
      <c r="P224" s="57"/>
      <c r="Q224" s="57">
        <f t="shared" ref="Q224" si="10">SUM(Q221:R223)</f>
        <v>318</v>
      </c>
      <c r="R224" s="58"/>
      <c r="V224" s="27"/>
      <c r="W224" s="27"/>
      <c r="X224" s="27"/>
      <c r="Y224" s="28"/>
      <c r="Z224" s="27"/>
    </row>
    <row r="225" spans="22:26" x14ac:dyDescent="0.25">
      <c r="V225" s="27"/>
      <c r="W225" s="27"/>
      <c r="X225" s="27"/>
      <c r="Y225" s="28"/>
      <c r="Z225" s="27"/>
    </row>
    <row r="226" spans="22:26" x14ac:dyDescent="0.25">
      <c r="V226" s="27"/>
      <c r="W226" s="27"/>
      <c r="X226" s="27"/>
      <c r="Y226" s="28"/>
      <c r="Z226" s="27"/>
    </row>
    <row r="241" spans="1:25" s="51" customFormat="1" x14ac:dyDescent="0.25">
      <c r="Y241" s="6"/>
    </row>
    <row r="242" spans="1:25" ht="15.75" thickBot="1" x14ac:dyDescent="0.3"/>
    <row r="243" spans="1:25" x14ac:dyDescent="0.25">
      <c r="G243" s="144" t="s">
        <v>2</v>
      </c>
      <c r="H243" s="145"/>
      <c r="I243" s="145"/>
      <c r="J243" s="145"/>
      <c r="K243" s="145"/>
      <c r="L243" s="145"/>
      <c r="M243" s="145"/>
      <c r="N243" s="145"/>
      <c r="O243" s="148" t="s">
        <v>3</v>
      </c>
      <c r="P243" s="148"/>
      <c r="Q243" s="269" t="s">
        <v>78</v>
      </c>
      <c r="R243" s="270"/>
    </row>
    <row r="244" spans="1:25" ht="45.75" customHeight="1" x14ac:dyDescent="0.25">
      <c r="G244" s="146"/>
      <c r="H244" s="147"/>
      <c r="I244" s="147"/>
      <c r="J244" s="147"/>
      <c r="K244" s="147"/>
      <c r="L244" s="147"/>
      <c r="M244" s="147"/>
      <c r="N244" s="147"/>
      <c r="O244" s="149"/>
      <c r="P244" s="149"/>
      <c r="Q244" s="271"/>
      <c r="R244" s="272"/>
    </row>
    <row r="245" spans="1:25" x14ac:dyDescent="0.25">
      <c r="G245" s="72" t="s">
        <v>74</v>
      </c>
      <c r="H245" s="73"/>
      <c r="I245" s="73"/>
      <c r="J245" s="73"/>
      <c r="K245" s="73"/>
      <c r="L245" s="73"/>
      <c r="M245" s="73"/>
      <c r="N245" s="73"/>
      <c r="O245" s="80">
        <f>Arkusz12!A2</f>
        <v>714</v>
      </c>
      <c r="P245" s="80"/>
      <c r="Q245" s="273">
        <f>Arkusz12!A3</f>
        <v>296</v>
      </c>
      <c r="R245" s="274"/>
    </row>
    <row r="246" spans="1:25" x14ac:dyDescent="0.25">
      <c r="G246" s="76" t="s">
        <v>75</v>
      </c>
      <c r="H246" s="77"/>
      <c r="I246" s="77"/>
      <c r="J246" s="77"/>
      <c r="K246" s="77"/>
      <c r="L246" s="77"/>
      <c r="M246" s="77"/>
      <c r="N246" s="77"/>
      <c r="O246" s="268">
        <f>Arkusz12!A4</f>
        <v>51</v>
      </c>
      <c r="P246" s="268"/>
      <c r="Q246" s="275">
        <f>Arkusz12!A5</f>
        <v>15</v>
      </c>
      <c r="R246" s="276"/>
    </row>
    <row r="247" spans="1:25" x14ac:dyDescent="0.25">
      <c r="G247" s="72" t="s">
        <v>76</v>
      </c>
      <c r="H247" s="73"/>
      <c r="I247" s="73"/>
      <c r="J247" s="73"/>
      <c r="K247" s="73"/>
      <c r="L247" s="73"/>
      <c r="M247" s="73"/>
      <c r="N247" s="73"/>
      <c r="O247" s="80">
        <f>Arkusz12!A6</f>
        <v>22</v>
      </c>
      <c r="P247" s="80"/>
      <c r="Q247" s="273">
        <f>Arkusz12!A7</f>
        <v>2</v>
      </c>
      <c r="R247" s="274"/>
    </row>
    <row r="248" spans="1:25" ht="15.75" thickBot="1" x14ac:dyDescent="0.3">
      <c r="G248" s="74" t="s">
        <v>77</v>
      </c>
      <c r="H248" s="75"/>
      <c r="I248" s="75"/>
      <c r="J248" s="75"/>
      <c r="K248" s="75"/>
      <c r="L248" s="75"/>
      <c r="M248" s="75"/>
      <c r="N248" s="75"/>
      <c r="O248" s="70">
        <f>Arkusz12!A8</f>
        <v>0</v>
      </c>
      <c r="P248" s="70"/>
      <c r="Q248" s="277">
        <f>Arkusz12!A9</f>
        <v>0</v>
      </c>
      <c r="R248" s="278"/>
    </row>
    <row r="249" spans="1:25" ht="15.75" thickBot="1" x14ac:dyDescent="0.3">
      <c r="G249" s="78" t="s">
        <v>73</v>
      </c>
      <c r="H249" s="79"/>
      <c r="I249" s="79"/>
      <c r="J249" s="79"/>
      <c r="K249" s="79"/>
      <c r="L249" s="79"/>
      <c r="M249" s="79"/>
      <c r="N249" s="79"/>
      <c r="O249" s="71">
        <f>SUM(O245:P248)</f>
        <v>787</v>
      </c>
      <c r="P249" s="71"/>
      <c r="Q249" s="71">
        <f>SUM(Q245:R248)</f>
        <v>313</v>
      </c>
      <c r="R249" s="281"/>
    </row>
    <row r="251" spans="1:25" s="51" customFormat="1" x14ac:dyDescent="0.25">
      <c r="Y251" s="6"/>
    </row>
    <row r="253" spans="1:25" x14ac:dyDescent="0.25">
      <c r="A253" s="89" t="s">
        <v>165</v>
      </c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</row>
    <row r="254" spans="1:25" s="48" customFormat="1" x14ac:dyDescent="0.25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</row>
    <row r="255" spans="1:25" s="48" customFormat="1" x14ac:dyDescent="0.25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</row>
    <row r="256" spans="1:25" s="48" customFormat="1" x14ac:dyDescent="0.25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</row>
    <row r="257" spans="1:25" s="48" customFormat="1" x14ac:dyDescent="0.25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</row>
    <row r="258" spans="1:25" s="48" customFormat="1" x14ac:dyDescent="0.25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</row>
    <row r="259" spans="1:25" s="48" customFormat="1" x14ac:dyDescent="0.25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</row>
    <row r="260" spans="1:25" s="48" customFormat="1" x14ac:dyDescent="0.25">
      <c r="A260" s="89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</row>
    <row r="261" spans="1:25" s="48" customFormat="1" x14ac:dyDescent="0.25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</row>
    <row r="262" spans="1:25" s="48" customFormat="1" x14ac:dyDescent="0.25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</row>
    <row r="263" spans="1:25" s="48" customFormat="1" x14ac:dyDescent="0.25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</row>
    <row r="264" spans="1:25" s="48" customFormat="1" x14ac:dyDescent="0.25">
      <c r="A264" s="89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</row>
    <row r="265" spans="1:25" s="48" customFormat="1" x14ac:dyDescent="0.25">
      <c r="A265" s="89"/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</row>
    <row r="266" spans="1:25" s="48" customFormat="1" x14ac:dyDescent="0.25">
      <c r="A266" s="89"/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</row>
    <row r="267" spans="1:25" s="48" customFormat="1" x14ac:dyDescent="0.25">
      <c r="A267" s="89"/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</row>
    <row r="268" spans="1:25" s="48" customFormat="1" x14ac:dyDescent="0.25">
      <c r="A268" s="89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</row>
    <row r="269" spans="1:25" s="48" customFormat="1" x14ac:dyDescent="0.25">
      <c r="A269" s="89"/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</row>
    <row r="273" spans="1:26" ht="15" customHeight="1" x14ac:dyDescent="0.25">
      <c r="A273" s="54" t="s">
        <v>92</v>
      </c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</row>
    <row r="274" spans="1:26" ht="25.5" customHeight="1" x14ac:dyDescent="0.25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</row>
    <row r="275" spans="1:26" ht="25.5" customHeight="1" thickBot="1" x14ac:dyDescent="0.3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282" t="str">
        <f>CONCATENATE(Arkusz18!C2," - ",Arkusz18!B2," r.")</f>
        <v>01.01.2016 - 31.01.2016 r.</v>
      </c>
      <c r="M275" s="282"/>
      <c r="N275" s="282"/>
      <c r="O275" s="282"/>
      <c r="P275" s="282"/>
      <c r="Q275" s="282"/>
      <c r="R275" s="282"/>
      <c r="S275" s="282"/>
      <c r="T275" s="282"/>
      <c r="U275" s="282"/>
      <c r="V275" s="282"/>
    </row>
    <row r="276" spans="1:26" ht="121.5" customHeight="1" x14ac:dyDescent="0.25">
      <c r="C276" s="243" t="s">
        <v>2</v>
      </c>
      <c r="D276" s="244"/>
      <c r="E276" s="244"/>
      <c r="F276" s="244"/>
      <c r="G276" s="244"/>
      <c r="H276" s="244"/>
      <c r="I276" s="244"/>
      <c r="J276" s="244"/>
      <c r="K276" s="244"/>
      <c r="L276" s="85" t="s">
        <v>80</v>
      </c>
      <c r="M276" s="85"/>
      <c r="N276" s="29" t="s">
        <v>11</v>
      </c>
      <c r="O276" s="29" t="s">
        <v>96</v>
      </c>
      <c r="P276" s="29" t="s">
        <v>85</v>
      </c>
      <c r="Q276" s="29" t="s">
        <v>52</v>
      </c>
      <c r="R276" s="29" t="s">
        <v>38</v>
      </c>
      <c r="S276" s="29" t="s">
        <v>4</v>
      </c>
      <c r="T276" s="29" t="s">
        <v>84</v>
      </c>
      <c r="U276" s="85" t="s">
        <v>79</v>
      </c>
      <c r="V276" s="86"/>
    </row>
    <row r="277" spans="1:26" x14ac:dyDescent="0.25">
      <c r="C277" s="83" t="s">
        <v>33</v>
      </c>
      <c r="D277" s="84"/>
      <c r="E277" s="84"/>
      <c r="F277" s="84"/>
      <c r="G277" s="84"/>
      <c r="H277" s="84"/>
      <c r="I277" s="84"/>
      <c r="J277" s="84"/>
      <c r="K277" s="84"/>
      <c r="L277" s="68">
        <f>Arkusz13!C2</f>
        <v>284</v>
      </c>
      <c r="M277" s="68"/>
      <c r="N277" s="42">
        <f>Arkusz13!C18</f>
        <v>40</v>
      </c>
      <c r="O277" s="42">
        <f>Arkusz13!C34</f>
        <v>16</v>
      </c>
      <c r="P277" s="42">
        <f>Arkusz13!C50+16</f>
        <v>16</v>
      </c>
      <c r="Q277" s="42">
        <f>Arkusz13!C66</f>
        <v>3</v>
      </c>
      <c r="R277" s="42">
        <f>Arkusz13!C82</f>
        <v>0</v>
      </c>
      <c r="S277" s="42">
        <f>Arkusz13!C98</f>
        <v>0</v>
      </c>
      <c r="T277" s="42">
        <f>Arkusz13!C114-SUM(N277:S277)</f>
        <v>45</v>
      </c>
      <c r="U277" s="81">
        <f>SUM(N277:T277)</f>
        <v>120</v>
      </c>
      <c r="V277" s="82"/>
    </row>
    <row r="278" spans="1:26" x14ac:dyDescent="0.25">
      <c r="C278" s="245" t="s">
        <v>34</v>
      </c>
      <c r="D278" s="246"/>
      <c r="E278" s="246"/>
      <c r="F278" s="246"/>
      <c r="G278" s="246"/>
      <c r="H278" s="246"/>
      <c r="I278" s="246"/>
      <c r="J278" s="246"/>
      <c r="K278" s="246"/>
      <c r="L278" s="68">
        <f>Arkusz13!C3</f>
        <v>23</v>
      </c>
      <c r="M278" s="68"/>
      <c r="N278" s="44">
        <f>Arkusz13!C19</f>
        <v>10</v>
      </c>
      <c r="O278" s="44">
        <f>Arkusz13!C35</f>
        <v>1</v>
      </c>
      <c r="P278" s="44">
        <f>Arkusz13!C51</f>
        <v>6</v>
      </c>
      <c r="Q278" s="44">
        <f>Arkusz13!C67</f>
        <v>0</v>
      </c>
      <c r="R278" s="44">
        <f>Arkusz13!C83</f>
        <v>0</v>
      </c>
      <c r="S278" s="44">
        <f>Arkusz13!C99</f>
        <v>0</v>
      </c>
      <c r="T278" s="44">
        <f>Arkusz13!C115-SUM(N278:S278)</f>
        <v>5</v>
      </c>
      <c r="U278" s="81">
        <f t="shared" ref="U278:U292" si="11">SUM(N278:T278)</f>
        <v>22</v>
      </c>
      <c r="V278" s="82"/>
    </row>
    <row r="279" spans="1:26" x14ac:dyDescent="0.25">
      <c r="C279" s="83" t="s">
        <v>35</v>
      </c>
      <c r="D279" s="84"/>
      <c r="E279" s="84"/>
      <c r="F279" s="84"/>
      <c r="G279" s="84"/>
      <c r="H279" s="84"/>
      <c r="I279" s="84"/>
      <c r="J279" s="84"/>
      <c r="K279" s="84"/>
      <c r="L279" s="68">
        <f>Arkusz13!C4</f>
        <v>9</v>
      </c>
      <c r="M279" s="68"/>
      <c r="N279" s="44">
        <f>Arkusz13!C20</f>
        <v>1</v>
      </c>
      <c r="O279" s="44">
        <f>Arkusz13!C36</f>
        <v>0</v>
      </c>
      <c r="P279" s="44">
        <f>Arkusz13!C52</f>
        <v>0</v>
      </c>
      <c r="Q279" s="44">
        <f>Arkusz13!C68</f>
        <v>0</v>
      </c>
      <c r="R279" s="44">
        <f>Arkusz13!C84</f>
        <v>0</v>
      </c>
      <c r="S279" s="44">
        <f>Arkusz13!C100</f>
        <v>0</v>
      </c>
      <c r="T279" s="44">
        <f>Arkusz13!C116-SUM(N279:S279)</f>
        <v>2</v>
      </c>
      <c r="U279" s="81">
        <f t="shared" si="11"/>
        <v>3</v>
      </c>
      <c r="V279" s="82"/>
    </row>
    <row r="280" spans="1:26" x14ac:dyDescent="0.25">
      <c r="C280" s="245" t="s">
        <v>36</v>
      </c>
      <c r="D280" s="246"/>
      <c r="E280" s="246"/>
      <c r="F280" s="246"/>
      <c r="G280" s="246"/>
      <c r="H280" s="246"/>
      <c r="I280" s="246"/>
      <c r="J280" s="246"/>
      <c r="K280" s="246"/>
      <c r="L280" s="68">
        <f>Arkusz13!C5</f>
        <v>0</v>
      </c>
      <c r="M280" s="68"/>
      <c r="N280" s="44">
        <f>Arkusz13!C21</f>
        <v>0</v>
      </c>
      <c r="O280" s="44">
        <f>Arkusz13!C37</f>
        <v>0</v>
      </c>
      <c r="P280" s="44">
        <f>Arkusz13!C53</f>
        <v>0</v>
      </c>
      <c r="Q280" s="44">
        <f>Arkusz13!C69</f>
        <v>0</v>
      </c>
      <c r="R280" s="44">
        <f>Arkusz13!C85</f>
        <v>0</v>
      </c>
      <c r="S280" s="44">
        <f>Arkusz13!C101</f>
        <v>0</v>
      </c>
      <c r="T280" s="44">
        <f>Arkusz13!C117-SUM(N280:S280)</f>
        <v>0</v>
      </c>
      <c r="U280" s="81">
        <f t="shared" si="11"/>
        <v>0</v>
      </c>
      <c r="V280" s="82"/>
    </row>
    <row r="281" spans="1:26" x14ac:dyDescent="0.25">
      <c r="C281" s="83" t="s">
        <v>37</v>
      </c>
      <c r="D281" s="84"/>
      <c r="E281" s="84"/>
      <c r="F281" s="84"/>
      <c r="G281" s="84"/>
      <c r="H281" s="84"/>
      <c r="I281" s="84"/>
      <c r="J281" s="84"/>
      <c r="K281" s="84"/>
      <c r="L281" s="68">
        <f>Arkusz13!C6</f>
        <v>0</v>
      </c>
      <c r="M281" s="68"/>
      <c r="N281" s="44">
        <f>Arkusz13!C22</f>
        <v>0</v>
      </c>
      <c r="O281" s="44">
        <f>Arkusz13!C38</f>
        <v>0</v>
      </c>
      <c r="P281" s="44">
        <f>Arkusz13!C54</f>
        <v>0</v>
      </c>
      <c r="Q281" s="44">
        <f>Arkusz13!C70</f>
        <v>0</v>
      </c>
      <c r="R281" s="44">
        <f>Arkusz13!C86</f>
        <v>0</v>
      </c>
      <c r="S281" s="44">
        <f>Arkusz13!C102</f>
        <v>0</v>
      </c>
      <c r="T281" s="44">
        <f>Arkusz13!C118-SUM(N281:S281)</f>
        <v>0</v>
      </c>
      <c r="U281" s="81">
        <f t="shared" si="11"/>
        <v>0</v>
      </c>
      <c r="V281" s="82"/>
    </row>
    <row r="282" spans="1:26" x14ac:dyDescent="0.25">
      <c r="C282" s="245" t="s">
        <v>45</v>
      </c>
      <c r="D282" s="246"/>
      <c r="E282" s="246"/>
      <c r="F282" s="246"/>
      <c r="G282" s="246"/>
      <c r="H282" s="246"/>
      <c r="I282" s="246"/>
      <c r="J282" s="246"/>
      <c r="K282" s="246"/>
      <c r="L282" s="68">
        <f>Arkusz13!C7</f>
        <v>0</v>
      </c>
      <c r="M282" s="68"/>
      <c r="N282" s="44">
        <f>Arkusz13!C23</f>
        <v>0</v>
      </c>
      <c r="O282" s="44">
        <f>Arkusz13!C39</f>
        <v>0</v>
      </c>
      <c r="P282" s="44">
        <f>Arkusz13!C55</f>
        <v>0</v>
      </c>
      <c r="Q282" s="44">
        <f>Arkusz13!C71</f>
        <v>0</v>
      </c>
      <c r="R282" s="44">
        <f>Arkusz13!C87</f>
        <v>0</v>
      </c>
      <c r="S282" s="44">
        <f>Arkusz13!C103</f>
        <v>0</v>
      </c>
      <c r="T282" s="44">
        <f>Arkusz13!C119-SUM(N282:S282)</f>
        <v>0</v>
      </c>
      <c r="U282" s="81">
        <f t="shared" si="11"/>
        <v>0</v>
      </c>
      <c r="V282" s="82"/>
    </row>
    <row r="283" spans="1:26" x14ac:dyDescent="0.25">
      <c r="C283" s="83" t="s">
        <v>46</v>
      </c>
      <c r="D283" s="84"/>
      <c r="E283" s="84"/>
      <c r="F283" s="84"/>
      <c r="G283" s="84"/>
      <c r="H283" s="84"/>
      <c r="I283" s="84"/>
      <c r="J283" s="84"/>
      <c r="K283" s="84"/>
      <c r="L283" s="68">
        <f>Arkusz13!C8</f>
        <v>0</v>
      </c>
      <c r="M283" s="68"/>
      <c r="N283" s="44">
        <f>Arkusz13!C24</f>
        <v>0</v>
      </c>
      <c r="O283" s="44">
        <f>Arkusz13!C40</f>
        <v>0</v>
      </c>
      <c r="P283" s="44">
        <f>Arkusz13!C56</f>
        <v>0</v>
      </c>
      <c r="Q283" s="44">
        <f>Arkusz13!C72</f>
        <v>0</v>
      </c>
      <c r="R283" s="44">
        <f>Arkusz13!C88</f>
        <v>0</v>
      </c>
      <c r="S283" s="44">
        <f>Arkusz13!C104</f>
        <v>0</v>
      </c>
      <c r="T283" s="44">
        <f>Arkusz13!C120-SUM(N283:S283)</f>
        <v>0</v>
      </c>
      <c r="U283" s="81">
        <f t="shared" si="11"/>
        <v>0</v>
      </c>
      <c r="V283" s="82"/>
    </row>
    <row r="284" spans="1:26" x14ac:dyDescent="0.25">
      <c r="C284" s="245" t="s">
        <v>4</v>
      </c>
      <c r="D284" s="246"/>
      <c r="E284" s="246"/>
      <c r="F284" s="246"/>
      <c r="G284" s="246"/>
      <c r="H284" s="246"/>
      <c r="I284" s="246"/>
      <c r="J284" s="246"/>
      <c r="K284" s="246"/>
      <c r="L284" s="68">
        <f>Arkusz13!C9</f>
        <v>0</v>
      </c>
      <c r="M284" s="68"/>
      <c r="N284" s="44">
        <f>Arkusz13!C25</f>
        <v>0</v>
      </c>
      <c r="O284" s="44">
        <f>Arkusz13!C41</f>
        <v>0</v>
      </c>
      <c r="P284" s="44">
        <f>Arkusz13!C57</f>
        <v>0</v>
      </c>
      <c r="Q284" s="44">
        <f>Arkusz13!C73</f>
        <v>0</v>
      </c>
      <c r="R284" s="44">
        <f>Arkusz13!C89</f>
        <v>0</v>
      </c>
      <c r="S284" s="44">
        <f>Arkusz13!C105</f>
        <v>0</v>
      </c>
      <c r="T284" s="44">
        <f>Arkusz13!C121-SUM(N284:S284)</f>
        <v>0</v>
      </c>
      <c r="U284" s="81">
        <f t="shared" si="11"/>
        <v>0</v>
      </c>
      <c r="V284" s="82"/>
    </row>
    <row r="285" spans="1:26" x14ac:dyDescent="0.25">
      <c r="C285" s="83" t="s">
        <v>38</v>
      </c>
      <c r="D285" s="84"/>
      <c r="E285" s="84"/>
      <c r="F285" s="84"/>
      <c r="G285" s="84"/>
      <c r="H285" s="84"/>
      <c r="I285" s="84"/>
      <c r="J285" s="84"/>
      <c r="K285" s="84"/>
      <c r="L285" s="68">
        <f>Arkusz13!C10</f>
        <v>0</v>
      </c>
      <c r="M285" s="68"/>
      <c r="N285" s="44">
        <f>Arkusz13!C26</f>
        <v>0</v>
      </c>
      <c r="O285" s="44">
        <f>Arkusz13!C42</f>
        <v>0</v>
      </c>
      <c r="P285" s="44">
        <f>Arkusz13!C58</f>
        <v>0</v>
      </c>
      <c r="Q285" s="44">
        <f>Arkusz13!C74</f>
        <v>0</v>
      </c>
      <c r="R285" s="44">
        <f>Arkusz13!C90</f>
        <v>0</v>
      </c>
      <c r="S285" s="44">
        <f>Arkusz13!C106</f>
        <v>0</v>
      </c>
      <c r="T285" s="44">
        <f>Arkusz13!C122-SUM(N285:S285)</f>
        <v>0</v>
      </c>
      <c r="U285" s="81">
        <f t="shared" si="11"/>
        <v>0</v>
      </c>
      <c r="V285" s="82"/>
      <c r="Z285" s="47"/>
    </row>
    <row r="286" spans="1:26" x14ac:dyDescent="0.25">
      <c r="C286" s="245" t="s">
        <v>39</v>
      </c>
      <c r="D286" s="246"/>
      <c r="E286" s="246"/>
      <c r="F286" s="246"/>
      <c r="G286" s="246"/>
      <c r="H286" s="246"/>
      <c r="I286" s="246"/>
      <c r="J286" s="246"/>
      <c r="K286" s="246"/>
      <c r="L286" s="68">
        <f>Arkusz13!C11</f>
        <v>0</v>
      </c>
      <c r="M286" s="68"/>
      <c r="N286" s="44">
        <f>Arkusz13!C27</f>
        <v>0</v>
      </c>
      <c r="O286" s="44">
        <f>Arkusz13!C43</f>
        <v>0</v>
      </c>
      <c r="P286" s="44">
        <f>Arkusz13!C59</f>
        <v>0</v>
      </c>
      <c r="Q286" s="44">
        <f>Arkusz13!C75</f>
        <v>0</v>
      </c>
      <c r="R286" s="44">
        <f>Arkusz13!C91</f>
        <v>0</v>
      </c>
      <c r="S286" s="44">
        <f>Arkusz13!C107</f>
        <v>0</v>
      </c>
      <c r="T286" s="44">
        <f>Arkusz13!C123-SUM(N286:S286)</f>
        <v>2</v>
      </c>
      <c r="U286" s="81">
        <f t="shared" si="11"/>
        <v>2</v>
      </c>
      <c r="V286" s="82"/>
    </row>
    <row r="287" spans="1:26" x14ac:dyDescent="0.25">
      <c r="C287" s="83" t="s">
        <v>40</v>
      </c>
      <c r="D287" s="84"/>
      <c r="E287" s="84"/>
      <c r="F287" s="84"/>
      <c r="G287" s="84"/>
      <c r="H287" s="84"/>
      <c r="I287" s="84"/>
      <c r="J287" s="84"/>
      <c r="K287" s="84"/>
      <c r="L287" s="68">
        <f>Arkusz13!C12</f>
        <v>91</v>
      </c>
      <c r="M287" s="68"/>
      <c r="N287" s="44">
        <f>Arkusz13!C28</f>
        <v>26</v>
      </c>
      <c r="O287" s="44">
        <f>Arkusz13!C44</f>
        <v>6</v>
      </c>
      <c r="P287" s="44">
        <f>Arkusz13!C60+11</f>
        <v>11</v>
      </c>
      <c r="Q287" s="44">
        <f>Arkusz13!C76</f>
        <v>3</v>
      </c>
      <c r="R287" s="44">
        <f>Arkusz13!C92</f>
        <v>0</v>
      </c>
      <c r="S287" s="44">
        <f>Arkusz13!C108</f>
        <v>0</v>
      </c>
      <c r="T287" s="44">
        <f>Arkusz13!C124-SUM(N287:S287)</f>
        <v>32</v>
      </c>
      <c r="U287" s="81">
        <f t="shared" si="11"/>
        <v>78</v>
      </c>
      <c r="V287" s="82"/>
    </row>
    <row r="288" spans="1:26" x14ac:dyDescent="0.25">
      <c r="C288" s="245" t="s">
        <v>41</v>
      </c>
      <c r="D288" s="246"/>
      <c r="E288" s="246"/>
      <c r="F288" s="246"/>
      <c r="G288" s="246"/>
      <c r="H288" s="246"/>
      <c r="I288" s="246"/>
      <c r="J288" s="246"/>
      <c r="K288" s="246"/>
      <c r="L288" s="68">
        <f>Arkusz13!C13</f>
        <v>0</v>
      </c>
      <c r="M288" s="68"/>
      <c r="N288" s="44">
        <f>Arkusz13!C29</f>
        <v>0</v>
      </c>
      <c r="O288" s="44">
        <f>Arkusz13!C45</f>
        <v>0</v>
      </c>
      <c r="P288" s="44">
        <f>Arkusz13!C61</f>
        <v>0</v>
      </c>
      <c r="Q288" s="44">
        <f>Arkusz13!C77</f>
        <v>0</v>
      </c>
      <c r="R288" s="44">
        <f>Arkusz13!C93</f>
        <v>0</v>
      </c>
      <c r="S288" s="44">
        <f>Arkusz13!C109</f>
        <v>0</v>
      </c>
      <c r="T288" s="44">
        <f>Arkusz13!C125-SUM(N288:S288)+8</f>
        <v>8</v>
      </c>
      <c r="U288" s="81">
        <f t="shared" si="11"/>
        <v>8</v>
      </c>
      <c r="V288" s="82"/>
    </row>
    <row r="289" spans="1:22" x14ac:dyDescent="0.25">
      <c r="C289" s="83" t="s">
        <v>10</v>
      </c>
      <c r="D289" s="84"/>
      <c r="E289" s="84"/>
      <c r="F289" s="84"/>
      <c r="G289" s="84"/>
      <c r="H289" s="84"/>
      <c r="I289" s="84"/>
      <c r="J289" s="84"/>
      <c r="K289" s="84"/>
      <c r="L289" s="68">
        <f>Arkusz13!C14</f>
        <v>0</v>
      </c>
      <c r="M289" s="68"/>
      <c r="N289" s="44">
        <f>Arkusz13!C30</f>
        <v>0</v>
      </c>
      <c r="O289" s="44">
        <f>Arkusz13!C46</f>
        <v>0</v>
      </c>
      <c r="P289" s="44">
        <f>Arkusz13!C62</f>
        <v>0</v>
      </c>
      <c r="Q289" s="44">
        <f>Arkusz13!C78</f>
        <v>0</v>
      </c>
      <c r="R289" s="44">
        <f>Arkusz13!C94</f>
        <v>0</v>
      </c>
      <c r="S289" s="44">
        <f>Arkusz13!C110</f>
        <v>0</v>
      </c>
      <c r="T289" s="44">
        <f>Arkusz13!C126-SUM(N289:S289)</f>
        <v>0</v>
      </c>
      <c r="U289" s="81">
        <f t="shared" si="11"/>
        <v>0</v>
      </c>
      <c r="V289" s="82"/>
    </row>
    <row r="290" spans="1:22" x14ac:dyDescent="0.25">
      <c r="C290" s="245" t="s">
        <v>42</v>
      </c>
      <c r="D290" s="246"/>
      <c r="E290" s="246"/>
      <c r="F290" s="246"/>
      <c r="G290" s="246"/>
      <c r="H290" s="246"/>
      <c r="I290" s="246"/>
      <c r="J290" s="246"/>
      <c r="K290" s="246"/>
      <c r="L290" s="68">
        <f>Arkusz13!C15</f>
        <v>1</v>
      </c>
      <c r="M290" s="68"/>
      <c r="N290" s="44">
        <f>Arkusz13!C31</f>
        <v>1</v>
      </c>
      <c r="O290" s="44">
        <f>Arkusz13!C47</f>
        <v>0</v>
      </c>
      <c r="P290" s="44">
        <f>Arkusz13!C63</f>
        <v>0</v>
      </c>
      <c r="Q290" s="44">
        <f>Arkusz13!C79</f>
        <v>0</v>
      </c>
      <c r="R290" s="44">
        <f>Arkusz13!C95</f>
        <v>0</v>
      </c>
      <c r="S290" s="44">
        <f>Arkusz13!C111</f>
        <v>0</v>
      </c>
      <c r="T290" s="44">
        <f>Arkusz13!C127-SUM(N290:S290)</f>
        <v>0</v>
      </c>
      <c r="U290" s="81">
        <f t="shared" si="11"/>
        <v>1</v>
      </c>
      <c r="V290" s="82"/>
    </row>
    <row r="291" spans="1:22" x14ac:dyDescent="0.25">
      <c r="C291" s="83" t="s">
        <v>43</v>
      </c>
      <c r="D291" s="84"/>
      <c r="E291" s="84"/>
      <c r="F291" s="84"/>
      <c r="G291" s="84"/>
      <c r="H291" s="84"/>
      <c r="I291" s="84"/>
      <c r="J291" s="84"/>
      <c r="K291" s="84"/>
      <c r="L291" s="68">
        <f>Arkusz13!C16</f>
        <v>0</v>
      </c>
      <c r="M291" s="68"/>
      <c r="N291" s="44">
        <f>Arkusz13!C32</f>
        <v>0</v>
      </c>
      <c r="O291" s="44">
        <f>Arkusz13!C48</f>
        <v>0</v>
      </c>
      <c r="P291" s="44">
        <f>Arkusz13!C64</f>
        <v>0</v>
      </c>
      <c r="Q291" s="44">
        <f>Arkusz13!C80</f>
        <v>0</v>
      </c>
      <c r="R291" s="44">
        <f>Arkusz13!C96</f>
        <v>0</v>
      </c>
      <c r="S291" s="44">
        <f>Arkusz13!C112</f>
        <v>0</v>
      </c>
      <c r="T291" s="44">
        <f>Arkusz13!C128-SUM(N291:S291)</f>
        <v>0</v>
      </c>
      <c r="U291" s="81">
        <f t="shared" si="11"/>
        <v>0</v>
      </c>
      <c r="V291" s="82"/>
    </row>
    <row r="292" spans="1:22" ht="15.75" thickBot="1" x14ac:dyDescent="0.3">
      <c r="C292" s="247" t="s">
        <v>44</v>
      </c>
      <c r="D292" s="248"/>
      <c r="E292" s="248"/>
      <c r="F292" s="248"/>
      <c r="G292" s="248"/>
      <c r="H292" s="248"/>
      <c r="I292" s="248"/>
      <c r="J292" s="248"/>
      <c r="K292" s="248"/>
      <c r="L292" s="68">
        <f>Arkusz13!C17</f>
        <v>0</v>
      </c>
      <c r="M292" s="68"/>
      <c r="N292" s="44">
        <f>Arkusz13!C33</f>
        <v>2</v>
      </c>
      <c r="O292" s="44">
        <f>Arkusz13!C49</f>
        <v>0</v>
      </c>
      <c r="P292" s="44">
        <f>Arkusz13!C65</f>
        <v>0</v>
      </c>
      <c r="Q292" s="44">
        <f>Arkusz13!C81</f>
        <v>0</v>
      </c>
      <c r="R292" s="44">
        <f>Arkusz13!C97</f>
        <v>0</v>
      </c>
      <c r="S292" s="44">
        <f>Arkusz13!C113</f>
        <v>0</v>
      </c>
      <c r="T292" s="44">
        <f>Arkusz13!C129-SUM(N292:S292)</f>
        <v>1</v>
      </c>
      <c r="U292" s="81">
        <f t="shared" si="11"/>
        <v>3</v>
      </c>
      <c r="V292" s="82"/>
    </row>
    <row r="293" spans="1:22" ht="15.75" thickBot="1" x14ac:dyDescent="0.3">
      <c r="C293" s="92" t="s">
        <v>1</v>
      </c>
      <c r="D293" s="93"/>
      <c r="E293" s="93"/>
      <c r="F293" s="93"/>
      <c r="G293" s="93"/>
      <c r="H293" s="93"/>
      <c r="I293" s="93"/>
      <c r="J293" s="93"/>
      <c r="K293" s="93"/>
      <c r="L293" s="95">
        <f>SUM(L277:L292)</f>
        <v>408</v>
      </c>
      <c r="M293" s="95"/>
      <c r="N293" s="43">
        <f t="shared" ref="N293:U293" si="12">SUM(N277:N292)</f>
        <v>80</v>
      </c>
      <c r="O293" s="43">
        <f t="shared" si="12"/>
        <v>23</v>
      </c>
      <c r="P293" s="43">
        <f t="shared" si="12"/>
        <v>33</v>
      </c>
      <c r="Q293" s="43">
        <f t="shared" si="12"/>
        <v>6</v>
      </c>
      <c r="R293" s="43">
        <f t="shared" si="12"/>
        <v>0</v>
      </c>
      <c r="S293" s="43">
        <f t="shared" si="12"/>
        <v>0</v>
      </c>
      <c r="T293" s="43">
        <f t="shared" si="12"/>
        <v>95</v>
      </c>
      <c r="U293" s="95">
        <f t="shared" si="12"/>
        <v>237</v>
      </c>
      <c r="V293" s="96"/>
    </row>
    <row r="294" spans="1:22" x14ac:dyDescent="0.25">
      <c r="A294" s="30"/>
      <c r="B294" s="30"/>
      <c r="C294" s="30"/>
      <c r="D294" s="30"/>
      <c r="E294" s="30"/>
      <c r="F294" s="30"/>
      <c r="G294" s="30"/>
      <c r="H294" s="30"/>
      <c r="I294" s="30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</row>
    <row r="297" spans="1:22" ht="15" customHeight="1" x14ac:dyDescent="0.25"/>
    <row r="318" spans="4:19" ht="20.25" customHeight="1" thickBot="1" x14ac:dyDescent="0.3"/>
    <row r="319" spans="4:19" ht="21.75" customHeight="1" x14ac:dyDescent="0.25">
      <c r="D319" s="132" t="s">
        <v>2</v>
      </c>
      <c r="E319" s="94"/>
      <c r="F319" s="94"/>
      <c r="G319" s="94"/>
      <c r="H319" s="94"/>
      <c r="I319" s="94"/>
      <c r="J319" s="94"/>
      <c r="K319" s="94"/>
      <c r="L319" s="94" t="s">
        <v>3</v>
      </c>
      <c r="M319" s="94"/>
      <c r="N319" s="142" t="s">
        <v>87</v>
      </c>
      <c r="O319" s="142"/>
      <c r="P319" s="142"/>
      <c r="Q319" s="136" t="s">
        <v>88</v>
      </c>
      <c r="R319" s="137"/>
      <c r="S319" s="138"/>
    </row>
    <row r="320" spans="4:19" ht="15.75" thickBot="1" x14ac:dyDescent="0.3">
      <c r="D320" s="130" t="s">
        <v>86</v>
      </c>
      <c r="E320" s="131"/>
      <c r="F320" s="131"/>
      <c r="G320" s="131"/>
      <c r="H320" s="131"/>
      <c r="I320" s="131"/>
      <c r="J320" s="131"/>
      <c r="K320" s="131"/>
      <c r="L320" s="143">
        <f>Arkusz14!B2</f>
        <v>0</v>
      </c>
      <c r="M320" s="143"/>
      <c r="N320" s="143">
        <f>Arkusz14!B3</f>
        <v>0</v>
      </c>
      <c r="O320" s="143"/>
      <c r="P320" s="143"/>
      <c r="Q320" s="139">
        <f>Arkusz14!B4</f>
        <v>0</v>
      </c>
      <c r="R320" s="140"/>
      <c r="S320" s="141"/>
    </row>
    <row r="321" spans="1:25" x14ac:dyDescent="0.25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</row>
    <row r="322" spans="1:25" x14ac:dyDescent="0.25">
      <c r="A322" s="89" t="s">
        <v>154</v>
      </c>
      <c r="B322" s="89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</row>
    <row r="323" spans="1:25" x14ac:dyDescent="0.25">
      <c r="A323" s="89"/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</row>
    <row r="324" spans="1:25" x14ac:dyDescent="0.25">
      <c r="A324" s="89"/>
      <c r="B324" s="89"/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</row>
    <row r="325" spans="1:25" s="49" customFormat="1" x14ac:dyDescent="0.25">
      <c r="A325" s="89"/>
      <c r="B325" s="89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</row>
    <row r="326" spans="1:25" s="46" customFormat="1" x14ac:dyDescent="0.25">
      <c r="A326" s="89"/>
      <c r="B326" s="89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</row>
    <row r="328" spans="1:25" x14ac:dyDescent="0.25">
      <c r="A328" s="10" t="s">
        <v>155</v>
      </c>
      <c r="B328" s="10"/>
      <c r="C328" s="10"/>
      <c r="D328" s="10"/>
      <c r="E328" s="10"/>
      <c r="F328" s="10"/>
    </row>
    <row r="329" spans="1:25" ht="15.75" thickBot="1" x14ac:dyDescent="0.3"/>
    <row r="330" spans="1:25" x14ac:dyDescent="0.25">
      <c r="D330" s="126" t="s">
        <v>27</v>
      </c>
      <c r="E330" s="91"/>
      <c r="F330" s="91"/>
      <c r="G330" s="91"/>
      <c r="H330" s="91" t="s">
        <v>3</v>
      </c>
      <c r="I330" s="91"/>
      <c r="J330" s="91"/>
      <c r="K330" s="91" t="s">
        <v>22</v>
      </c>
      <c r="L330" s="91"/>
      <c r="M330" s="127"/>
    </row>
    <row r="331" spans="1:25" x14ac:dyDescent="0.25">
      <c r="D331" s="128" t="s">
        <v>19</v>
      </c>
      <c r="E331" s="129"/>
      <c r="F331" s="129"/>
      <c r="G331" s="129"/>
      <c r="H331" s="81">
        <f>Arkusz1!C2</f>
        <v>23607</v>
      </c>
      <c r="I331" s="81"/>
      <c r="J331" s="81"/>
      <c r="K331" s="81">
        <f>Arkusz1!D2</f>
        <v>29348</v>
      </c>
      <c r="L331" s="81"/>
      <c r="M331" s="82"/>
    </row>
    <row r="332" spans="1:25" x14ac:dyDescent="0.25">
      <c r="D332" s="118" t="s">
        <v>20</v>
      </c>
      <c r="E332" s="119"/>
      <c r="F332" s="119"/>
      <c r="G332" s="119"/>
      <c r="H332" s="81">
        <f>Arkusz1!C3</f>
        <v>794</v>
      </c>
      <c r="I332" s="81"/>
      <c r="J332" s="81"/>
      <c r="K332" s="81">
        <f>Arkusz1!D3</f>
        <v>1029</v>
      </c>
      <c r="L332" s="81"/>
      <c r="M332" s="82"/>
    </row>
    <row r="333" spans="1:25" ht="15.75" thickBot="1" x14ac:dyDescent="0.3">
      <c r="D333" s="124" t="s">
        <v>21</v>
      </c>
      <c r="E333" s="125"/>
      <c r="F333" s="125"/>
      <c r="G333" s="125"/>
      <c r="H333" s="81">
        <f>Arkusz1!C4</f>
        <v>586</v>
      </c>
      <c r="I333" s="81"/>
      <c r="J333" s="81"/>
      <c r="K333" s="81">
        <f>Arkusz1!D4</f>
        <v>763</v>
      </c>
      <c r="L333" s="81"/>
      <c r="M333" s="82"/>
    </row>
    <row r="334" spans="1:25" ht="15.75" thickBot="1" x14ac:dyDescent="0.3">
      <c r="D334" s="120" t="s">
        <v>1</v>
      </c>
      <c r="E334" s="121"/>
      <c r="F334" s="121"/>
      <c r="G334" s="121"/>
      <c r="H334" s="122">
        <f>SUM(H331:J333)</f>
        <v>24987</v>
      </c>
      <c r="I334" s="122"/>
      <c r="J334" s="122"/>
      <c r="K334" s="122">
        <f>SUM(K331:M333)</f>
        <v>31140</v>
      </c>
      <c r="L334" s="122"/>
      <c r="M334" s="123"/>
    </row>
    <row r="335" spans="1:25" x14ac:dyDescent="0.25">
      <c r="D335" s="32"/>
      <c r="E335" s="32"/>
      <c r="F335" s="32"/>
      <c r="G335" s="32"/>
      <c r="H335" s="32"/>
      <c r="I335" s="32"/>
      <c r="J335" s="32"/>
      <c r="K335" s="32"/>
      <c r="L335" s="32"/>
      <c r="M335" s="32"/>
    </row>
    <row r="337" spans="1:25" x14ac:dyDescent="0.25">
      <c r="A337" s="89" t="s">
        <v>157</v>
      </c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</row>
    <row r="338" spans="1:25" x14ac:dyDescent="0.25">
      <c r="A338" s="89"/>
      <c r="B338" s="89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</row>
    <row r="339" spans="1:25" x14ac:dyDescent="0.25">
      <c r="A339" s="89"/>
      <c r="B339" s="89"/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</row>
    <row r="342" spans="1:25" x14ac:dyDescent="0.25">
      <c r="A342" s="10" t="s">
        <v>156</v>
      </c>
      <c r="B342" s="10"/>
      <c r="C342" s="10"/>
      <c r="D342" s="10"/>
      <c r="E342" s="10"/>
      <c r="F342" s="10"/>
      <c r="G342" s="10"/>
      <c r="H342" s="10"/>
      <c r="I342" s="10"/>
      <c r="J342" s="10"/>
    </row>
    <row r="343" spans="1:25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</row>
    <row r="344" spans="1:25" ht="15.75" thickBot="1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</row>
    <row r="345" spans="1:25" x14ac:dyDescent="0.25">
      <c r="D345" s="110" t="s">
        <v>48</v>
      </c>
      <c r="E345" s="111"/>
      <c r="F345" s="111"/>
      <c r="G345" s="100" t="str">
        <f>CONCATENATE(Arkusz18!A2," - ",Arkusz18!B2," r.")</f>
        <v>01.01.2016 - 31.01.2016 r.</v>
      </c>
      <c r="H345" s="100"/>
      <c r="I345" s="100"/>
      <c r="J345" s="100"/>
      <c r="K345" s="100"/>
      <c r="L345" s="100"/>
      <c r="M345" s="100"/>
      <c r="N345" s="100"/>
      <c r="O345" s="100"/>
      <c r="P345" s="100"/>
      <c r="Q345" s="100"/>
      <c r="R345" s="101"/>
    </row>
    <row r="346" spans="1:25" ht="24" customHeight="1" x14ac:dyDescent="0.25">
      <c r="D346" s="112"/>
      <c r="E346" s="113"/>
      <c r="F346" s="113"/>
      <c r="G346" s="105" t="s">
        <v>64</v>
      </c>
      <c r="H346" s="105"/>
      <c r="I346" s="105"/>
      <c r="J346" s="105" t="s">
        <v>91</v>
      </c>
      <c r="K346" s="105"/>
      <c r="L346" s="105"/>
      <c r="M346" s="105" t="s">
        <v>63</v>
      </c>
      <c r="N346" s="105"/>
      <c r="O346" s="105"/>
      <c r="P346" s="105" t="s">
        <v>90</v>
      </c>
      <c r="Q346" s="105"/>
      <c r="R346" s="114"/>
    </row>
    <row r="347" spans="1:25" ht="15" customHeight="1" x14ac:dyDescent="0.25">
      <c r="D347" s="102" t="s">
        <v>89</v>
      </c>
      <c r="E347" s="103"/>
      <c r="F347" s="103"/>
      <c r="G347" s="104">
        <f>Arkusz16!A2</f>
        <v>3048</v>
      </c>
      <c r="H347" s="104"/>
      <c r="I347" s="104"/>
      <c r="J347" s="104">
        <f>Arkusz16!A3</f>
        <v>0</v>
      </c>
      <c r="K347" s="104"/>
      <c r="L347" s="104"/>
      <c r="M347" s="104">
        <f>Arkusz16!A4</f>
        <v>0</v>
      </c>
      <c r="N347" s="104"/>
      <c r="O347" s="104"/>
      <c r="P347" s="104">
        <f>Arkusz16!A5</f>
        <v>4</v>
      </c>
      <c r="Q347" s="104"/>
      <c r="R347" s="104"/>
    </row>
    <row r="348" spans="1:25" x14ac:dyDescent="0.25">
      <c r="D348" s="115" t="s">
        <v>50</v>
      </c>
      <c r="E348" s="116"/>
      <c r="F348" s="116"/>
      <c r="G348" s="117">
        <f>Arkusz16!A6</f>
        <v>2572</v>
      </c>
      <c r="H348" s="117"/>
      <c r="I348" s="117"/>
      <c r="J348" s="250">
        <f>Arkusz16!A7</f>
        <v>7</v>
      </c>
      <c r="K348" s="251"/>
      <c r="L348" s="252"/>
      <c r="M348" s="250">
        <f>Arkusz16!A8</f>
        <v>0</v>
      </c>
      <c r="N348" s="251"/>
      <c r="O348" s="252"/>
      <c r="P348" s="250">
        <f>Arkusz16!A9</f>
        <v>8</v>
      </c>
      <c r="Q348" s="251"/>
      <c r="R348" s="252"/>
    </row>
    <row r="349" spans="1:25" ht="15.75" thickBot="1" x14ac:dyDescent="0.3">
      <c r="D349" s="97" t="s">
        <v>51</v>
      </c>
      <c r="E349" s="98"/>
      <c r="F349" s="98"/>
      <c r="G349" s="99">
        <f>Arkusz16!A10</f>
        <v>1403</v>
      </c>
      <c r="H349" s="99"/>
      <c r="I349" s="99"/>
      <c r="J349" s="99">
        <f>Arkusz16!A11</f>
        <v>4</v>
      </c>
      <c r="K349" s="99"/>
      <c r="L349" s="99"/>
      <c r="M349" s="99">
        <f>Arkusz16!A12</f>
        <v>0</v>
      </c>
      <c r="N349" s="99"/>
      <c r="O349" s="99"/>
      <c r="P349" s="99">
        <f>Arkusz16!A13</f>
        <v>7</v>
      </c>
      <c r="Q349" s="99"/>
      <c r="R349" s="99"/>
    </row>
    <row r="350" spans="1:25" ht="15.75" thickBot="1" x14ac:dyDescent="0.3">
      <c r="D350" s="106" t="s">
        <v>49</v>
      </c>
      <c r="E350" s="107"/>
      <c r="F350" s="107"/>
      <c r="G350" s="108">
        <f>SUM(G347:I349)</f>
        <v>7023</v>
      </c>
      <c r="H350" s="108"/>
      <c r="I350" s="108"/>
      <c r="J350" s="108">
        <f t="shared" ref="J350" si="13">SUM(J347:L349)</f>
        <v>11</v>
      </c>
      <c r="K350" s="108"/>
      <c r="L350" s="108"/>
      <c r="M350" s="108">
        <f t="shared" ref="M350" si="14">SUM(M347:O349)</f>
        <v>0</v>
      </c>
      <c r="N350" s="108"/>
      <c r="O350" s="108"/>
      <c r="P350" s="108">
        <f t="shared" ref="P350" si="15">SUM(P347:R349)</f>
        <v>19</v>
      </c>
      <c r="Q350" s="108"/>
      <c r="R350" s="109"/>
    </row>
    <row r="351" spans="1:25" x14ac:dyDescent="0.25">
      <c r="A351" s="33"/>
      <c r="B351" s="33"/>
      <c r="C351" s="33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</row>
    <row r="353" spans="1:25" ht="15.75" thickBot="1" x14ac:dyDescent="0.3"/>
    <row r="354" spans="1:25" x14ac:dyDescent="0.25">
      <c r="D354" s="110" t="s">
        <v>48</v>
      </c>
      <c r="E354" s="111"/>
      <c r="F354" s="111"/>
      <c r="G354" s="100" t="str">
        <f>CONCATENATE(Arkusz18!C2," - ",Arkusz18!B2," r.")</f>
        <v>01.01.2016 - 31.01.2016 r.</v>
      </c>
      <c r="H354" s="100"/>
      <c r="I354" s="100"/>
      <c r="J354" s="100"/>
      <c r="K354" s="100"/>
      <c r="L354" s="100"/>
      <c r="M354" s="100"/>
      <c r="N354" s="100"/>
      <c r="O354" s="100"/>
      <c r="P354" s="100"/>
      <c r="Q354" s="100"/>
      <c r="R354" s="101"/>
    </row>
    <row r="355" spans="1:25" ht="23.25" customHeight="1" x14ac:dyDescent="0.25">
      <c r="D355" s="112"/>
      <c r="E355" s="113"/>
      <c r="F355" s="113"/>
      <c r="G355" s="105" t="s">
        <v>64</v>
      </c>
      <c r="H355" s="105"/>
      <c r="I355" s="105"/>
      <c r="J355" s="105" t="s">
        <v>91</v>
      </c>
      <c r="K355" s="105"/>
      <c r="L355" s="105"/>
      <c r="M355" s="105" t="s">
        <v>63</v>
      </c>
      <c r="N355" s="105"/>
      <c r="O355" s="105"/>
      <c r="P355" s="105" t="s">
        <v>90</v>
      </c>
      <c r="Q355" s="105"/>
      <c r="R355" s="114"/>
    </row>
    <row r="356" spans="1:25" x14ac:dyDescent="0.25">
      <c r="D356" s="102" t="s">
        <v>89</v>
      </c>
      <c r="E356" s="103"/>
      <c r="F356" s="103"/>
      <c r="G356" s="104">
        <f>Arkusz17!A2</f>
        <v>3048</v>
      </c>
      <c r="H356" s="104"/>
      <c r="I356" s="104"/>
      <c r="J356" s="104">
        <f>Arkusz17!A3</f>
        <v>0</v>
      </c>
      <c r="K356" s="104"/>
      <c r="L356" s="104"/>
      <c r="M356" s="104">
        <f>Arkusz17!A4</f>
        <v>0</v>
      </c>
      <c r="N356" s="104"/>
      <c r="O356" s="104"/>
      <c r="P356" s="104">
        <f>Arkusz17!A5</f>
        <v>4</v>
      </c>
      <c r="Q356" s="104"/>
      <c r="R356" s="104"/>
    </row>
    <row r="357" spans="1:25" x14ac:dyDescent="0.25">
      <c r="D357" s="115" t="s">
        <v>50</v>
      </c>
      <c r="E357" s="116"/>
      <c r="F357" s="116"/>
      <c r="G357" s="117">
        <f>Arkusz17!A6</f>
        <v>2572</v>
      </c>
      <c r="H357" s="117"/>
      <c r="I357" s="117"/>
      <c r="J357" s="117">
        <f>Arkusz17!A7</f>
        <v>7</v>
      </c>
      <c r="K357" s="117"/>
      <c r="L357" s="117"/>
      <c r="M357" s="117">
        <f>Arkusz17!A8</f>
        <v>0</v>
      </c>
      <c r="N357" s="117"/>
      <c r="O357" s="117"/>
      <c r="P357" s="117">
        <f>Arkusz17!A9</f>
        <v>8</v>
      </c>
      <c r="Q357" s="117"/>
      <c r="R357" s="117"/>
    </row>
    <row r="358" spans="1:25" ht="15.75" thickBot="1" x14ac:dyDescent="0.3">
      <c r="D358" s="97" t="s">
        <v>51</v>
      </c>
      <c r="E358" s="98"/>
      <c r="F358" s="98"/>
      <c r="G358" s="99">
        <f>Arkusz17!A10</f>
        <v>1403</v>
      </c>
      <c r="H358" s="99"/>
      <c r="I358" s="99"/>
      <c r="J358" s="99">
        <f>Arkusz17!A11</f>
        <v>4</v>
      </c>
      <c r="K358" s="99"/>
      <c r="L358" s="99"/>
      <c r="M358" s="99">
        <f>Arkusz17!A12</f>
        <v>0</v>
      </c>
      <c r="N358" s="99"/>
      <c r="O358" s="99"/>
      <c r="P358" s="99">
        <f>Arkusz17!A13</f>
        <v>7</v>
      </c>
      <c r="Q358" s="99"/>
      <c r="R358" s="99"/>
    </row>
    <row r="359" spans="1:25" ht="15.75" thickBot="1" x14ac:dyDescent="0.3">
      <c r="D359" s="106" t="s">
        <v>49</v>
      </c>
      <c r="E359" s="107"/>
      <c r="F359" s="107"/>
      <c r="G359" s="108">
        <f>SUM(G356:I358)</f>
        <v>7023</v>
      </c>
      <c r="H359" s="108"/>
      <c r="I359" s="108"/>
      <c r="J359" s="108">
        <f t="shared" ref="J359" si="16">SUM(J356:L358)</f>
        <v>11</v>
      </c>
      <c r="K359" s="108"/>
      <c r="L359" s="108"/>
      <c r="M359" s="108">
        <f t="shared" ref="M359" si="17">SUM(M356:O358)</f>
        <v>0</v>
      </c>
      <c r="N359" s="108"/>
      <c r="O359" s="108"/>
      <c r="P359" s="108">
        <f t="shared" ref="P359" si="18">SUM(P356:R358)</f>
        <v>19</v>
      </c>
      <c r="Q359" s="108"/>
      <c r="R359" s="109"/>
    </row>
    <row r="362" spans="1:25" x14ac:dyDescent="0.25">
      <c r="A362" s="87" t="s">
        <v>158</v>
      </c>
      <c r="B362" s="88"/>
      <c r="C362" s="88"/>
      <c r="D362" s="88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88"/>
      <c r="Q362" s="88"/>
      <c r="R362" s="88"/>
      <c r="S362" s="88"/>
      <c r="T362" s="88"/>
      <c r="U362" s="88"/>
      <c r="V362" s="88"/>
      <c r="W362" s="88"/>
      <c r="X362" s="88"/>
      <c r="Y362" s="88"/>
    </row>
    <row r="363" spans="1:25" x14ac:dyDescent="0.25">
      <c r="A363" s="88"/>
      <c r="B363" s="88"/>
      <c r="C363" s="88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  <c r="Q363" s="88"/>
      <c r="R363" s="88"/>
      <c r="S363" s="88"/>
      <c r="T363" s="88"/>
      <c r="U363" s="88"/>
      <c r="V363" s="88"/>
      <c r="W363" s="88"/>
      <c r="X363" s="88"/>
      <c r="Y363" s="88"/>
    </row>
    <row r="364" spans="1:25" s="49" customFormat="1" x14ac:dyDescent="0.25">
      <c r="A364" s="88"/>
      <c r="B364" s="88"/>
      <c r="C364" s="88"/>
      <c r="D364" s="88"/>
      <c r="E364" s="88"/>
      <c r="F364" s="88"/>
      <c r="G364" s="88"/>
      <c r="H364" s="88"/>
      <c r="I364" s="88"/>
      <c r="J364" s="88"/>
      <c r="K364" s="88"/>
      <c r="L364" s="88"/>
      <c r="M364" s="88"/>
      <c r="N364" s="88"/>
      <c r="O364" s="88"/>
      <c r="P364" s="88"/>
      <c r="Q364" s="88"/>
      <c r="R364" s="88"/>
      <c r="S364" s="88"/>
      <c r="T364" s="88"/>
      <c r="U364" s="88"/>
      <c r="V364" s="88"/>
      <c r="W364" s="88"/>
      <c r="X364" s="88"/>
      <c r="Y364" s="88"/>
    </row>
    <row r="365" spans="1:25" x14ac:dyDescent="0.25">
      <c r="A365" s="88"/>
      <c r="B365" s="88"/>
      <c r="C365" s="88"/>
      <c r="D365" s="88"/>
      <c r="E365" s="88"/>
      <c r="F365" s="88"/>
      <c r="G365" s="88"/>
      <c r="H365" s="88"/>
      <c r="I365" s="88"/>
      <c r="J365" s="88"/>
      <c r="K365" s="88"/>
      <c r="L365" s="88"/>
      <c r="M365" s="88"/>
      <c r="N365" s="88"/>
      <c r="O365" s="88"/>
      <c r="P365" s="88"/>
      <c r="Q365" s="88"/>
      <c r="R365" s="88"/>
      <c r="S365" s="88"/>
      <c r="T365" s="88"/>
      <c r="U365" s="88"/>
      <c r="V365" s="88"/>
      <c r="W365" s="88"/>
      <c r="X365" s="88"/>
      <c r="Y365" s="88"/>
    </row>
    <row r="369" spans="1:25" x14ac:dyDescent="0.25">
      <c r="A369" s="34" t="s">
        <v>47</v>
      </c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R369" s="35"/>
      <c r="S369" s="35"/>
      <c r="T369" s="35"/>
    </row>
    <row r="370" spans="1:25" ht="15" customHeight="1" x14ac:dyDescent="0.25">
      <c r="P370" s="36"/>
      <c r="Q370" s="36"/>
      <c r="R370" s="35"/>
      <c r="S370" s="35"/>
      <c r="T370" s="35"/>
      <c r="U370" s="36"/>
    </row>
    <row r="371" spans="1:25" ht="15" customHeight="1" x14ac:dyDescent="0.25"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5" ht="15" customHeight="1" x14ac:dyDescent="0.25">
      <c r="A372" s="89" t="s">
        <v>167</v>
      </c>
      <c r="B372" s="90"/>
      <c r="C372" s="90"/>
      <c r="D372" s="90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</row>
    <row r="373" spans="1:25" ht="15" customHeight="1" x14ac:dyDescent="0.25">
      <c r="A373" s="90"/>
      <c r="B373" s="90"/>
      <c r="C373" s="90"/>
      <c r="D373" s="90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</row>
    <row r="374" spans="1:25" ht="15" customHeight="1" x14ac:dyDescent="0.25">
      <c r="A374" s="90"/>
      <c r="B374" s="90"/>
      <c r="C374" s="90"/>
      <c r="D374" s="90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</row>
    <row r="375" spans="1:25" ht="15" customHeight="1" x14ac:dyDescent="0.25">
      <c r="A375" s="90"/>
      <c r="B375" s="90"/>
      <c r="C375" s="90"/>
      <c r="D375" s="90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</row>
    <row r="376" spans="1:25" ht="15" customHeight="1" x14ac:dyDescent="0.25">
      <c r="A376" s="90"/>
      <c r="B376" s="90"/>
      <c r="C376" s="90"/>
      <c r="D376" s="90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</row>
    <row r="377" spans="1:25" ht="15" customHeight="1" x14ac:dyDescent="0.25">
      <c r="A377" s="90"/>
      <c r="B377" s="90"/>
      <c r="C377" s="90"/>
      <c r="D377" s="90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</row>
    <row r="378" spans="1:25" ht="15" customHeight="1" x14ac:dyDescent="0.25">
      <c r="A378" s="90"/>
      <c r="B378" s="90"/>
      <c r="C378" s="90"/>
      <c r="D378" s="90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</row>
    <row r="379" spans="1:25" ht="15" customHeight="1" x14ac:dyDescent="0.25">
      <c r="A379" s="90"/>
      <c r="B379" s="90"/>
      <c r="C379" s="90"/>
      <c r="D379" s="90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</row>
    <row r="380" spans="1:25" ht="15" customHeight="1" x14ac:dyDescent="0.25">
      <c r="A380" s="90"/>
      <c r="B380" s="90"/>
      <c r="C380" s="90"/>
      <c r="D380" s="90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</row>
    <row r="381" spans="1:25" ht="15" customHeight="1" x14ac:dyDescent="0.25">
      <c r="A381" s="90"/>
      <c r="B381" s="90"/>
      <c r="C381" s="90"/>
      <c r="D381" s="90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</row>
    <row r="382" spans="1:25" ht="15" customHeight="1" x14ac:dyDescent="0.25">
      <c r="A382" s="90"/>
      <c r="B382" s="90"/>
      <c r="C382" s="90"/>
      <c r="D382" s="90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</row>
    <row r="383" spans="1:25" x14ac:dyDescent="0.25">
      <c r="A383" s="90"/>
      <c r="B383" s="90"/>
      <c r="C383" s="90"/>
      <c r="D383" s="90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</row>
    <row r="384" spans="1:25" x14ac:dyDescent="0.25">
      <c r="A384" s="90"/>
      <c r="B384" s="90"/>
      <c r="C384" s="90"/>
      <c r="D384" s="90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</row>
    <row r="385" spans="1:25" s="48" customFormat="1" x14ac:dyDescent="0.25">
      <c r="A385" s="90"/>
      <c r="B385" s="90"/>
      <c r="C385" s="90"/>
      <c r="D385" s="90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</row>
    <row r="386" spans="1:25" s="48" customFormat="1" x14ac:dyDescent="0.25">
      <c r="A386" s="90"/>
      <c r="B386" s="90"/>
      <c r="C386" s="90"/>
      <c r="D386" s="90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</row>
    <row r="387" spans="1:25" x14ac:dyDescent="0.25">
      <c r="A387" s="90"/>
      <c r="B387" s="90"/>
      <c r="C387" s="90"/>
      <c r="D387" s="90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</row>
    <row r="388" spans="1:25" x14ac:dyDescent="0.2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</row>
    <row r="389" spans="1:25" x14ac:dyDescent="0.25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</row>
    <row r="390" spans="1:25" x14ac:dyDescent="0.2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</row>
    <row r="391" spans="1:25" x14ac:dyDescent="0.2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</row>
    <row r="392" spans="1:25" x14ac:dyDescent="0.25">
      <c r="R392" s="37"/>
      <c r="S392" s="37"/>
      <c r="T392" s="37"/>
    </row>
    <row r="393" spans="1:25" x14ac:dyDescent="0.25">
      <c r="P393" s="38"/>
      <c r="Q393" s="38"/>
      <c r="R393" s="37"/>
      <c r="S393" s="37"/>
      <c r="T393" s="37"/>
      <c r="U393" s="38"/>
    </row>
    <row r="394" spans="1:25" x14ac:dyDescent="0.25">
      <c r="A394" s="39" t="s">
        <v>159</v>
      </c>
      <c r="B394" s="39"/>
      <c r="C394" s="39"/>
      <c r="D394" s="39"/>
      <c r="E394" s="39"/>
      <c r="F394" s="39"/>
      <c r="G394" s="39"/>
      <c r="H394" s="39"/>
      <c r="I394" s="39"/>
      <c r="N394" s="38"/>
      <c r="O394" s="38"/>
      <c r="P394" s="40"/>
      <c r="Q394" s="40"/>
      <c r="R394" s="37"/>
      <c r="S394" s="37"/>
      <c r="T394" s="37"/>
    </row>
    <row r="395" spans="1:25" ht="15" customHeight="1" x14ac:dyDescent="0.25">
      <c r="R395" s="37"/>
      <c r="S395" s="37"/>
      <c r="T395" s="37"/>
    </row>
    <row r="396" spans="1:25" x14ac:dyDescent="0.25">
      <c r="R396" s="37"/>
      <c r="S396" s="37"/>
      <c r="T396" s="37"/>
    </row>
    <row r="397" spans="1:25" x14ac:dyDescent="0.25">
      <c r="D397" s="7"/>
      <c r="E397" s="7"/>
      <c r="P397" s="41"/>
      <c r="Q397" s="41"/>
      <c r="R397" s="37"/>
      <c r="S397" s="37"/>
      <c r="T397" s="37"/>
      <c r="U397" s="41"/>
    </row>
    <row r="398" spans="1:25" x14ac:dyDescent="0.25">
      <c r="A398" s="285" t="s">
        <v>168</v>
      </c>
    </row>
  </sheetData>
  <sheetProtection formatCells="0" insertColumns="0" insertRows="0" deleteColumns="0" deleteRows="0"/>
  <mergeCells count="472">
    <mergeCell ref="Q214:R214"/>
    <mergeCell ref="Q215:R215"/>
    <mergeCell ref="Q246:R246"/>
    <mergeCell ref="Q247:R247"/>
    <mergeCell ref="Q248:R248"/>
    <mergeCell ref="Q249:R249"/>
    <mergeCell ref="Q243:R244"/>
    <mergeCell ref="Q245:R245"/>
    <mergeCell ref="L275:V275"/>
    <mergeCell ref="O249:P249"/>
    <mergeCell ref="G243:N244"/>
    <mergeCell ref="O243:P244"/>
    <mergeCell ref="G245:N245"/>
    <mergeCell ref="O245:P245"/>
    <mergeCell ref="G246:N246"/>
    <mergeCell ref="O246:P246"/>
    <mergeCell ref="G247:N247"/>
    <mergeCell ref="O247:P247"/>
    <mergeCell ref="G219:J220"/>
    <mergeCell ref="K219:L220"/>
    <mergeCell ref="M219:R219"/>
    <mergeCell ref="M220:N220"/>
    <mergeCell ref="O212:P212"/>
    <mergeCell ref="O213:P213"/>
    <mergeCell ref="G211:N211"/>
    <mergeCell ref="Q209:R210"/>
    <mergeCell ref="Q211:R211"/>
    <mergeCell ref="Q212:R212"/>
    <mergeCell ref="S149:U149"/>
    <mergeCell ref="J149:L149"/>
    <mergeCell ref="Q213:R213"/>
    <mergeCell ref="Q184:R184"/>
    <mergeCell ref="K183:L184"/>
    <mergeCell ref="G188:J188"/>
    <mergeCell ref="K185:L185"/>
    <mergeCell ref="P150:R150"/>
    <mergeCell ref="O184:P184"/>
    <mergeCell ref="U21:V21"/>
    <mergeCell ref="S21:T21"/>
    <mergeCell ref="S20:V20"/>
    <mergeCell ref="G20:J20"/>
    <mergeCell ref="G19:V19"/>
    <mergeCell ref="U27:V27"/>
    <mergeCell ref="S27:T27"/>
    <mergeCell ref="G27:H27"/>
    <mergeCell ref="U23:V23"/>
    <mergeCell ref="S23:T23"/>
    <mergeCell ref="Q23:R23"/>
    <mergeCell ref="O23:P23"/>
    <mergeCell ref="M23:N23"/>
    <mergeCell ref="K23:L23"/>
    <mergeCell ref="I23:J23"/>
    <mergeCell ref="G23:H23"/>
    <mergeCell ref="U22:V22"/>
    <mergeCell ref="S22:T22"/>
    <mergeCell ref="Q22:R22"/>
    <mergeCell ref="O22:P22"/>
    <mergeCell ref="M22:N22"/>
    <mergeCell ref="K22:L22"/>
    <mergeCell ref="I22:J22"/>
    <mergeCell ref="P81:Q81"/>
    <mergeCell ref="C103:F103"/>
    <mergeCell ref="J105:L105"/>
    <mergeCell ref="R81:S81"/>
    <mergeCell ref="G22:H22"/>
    <mergeCell ref="K25:L25"/>
    <mergeCell ref="I25:J25"/>
    <mergeCell ref="G25:H25"/>
    <mergeCell ref="U24:V24"/>
    <mergeCell ref="S24:T24"/>
    <mergeCell ref="Q24:R24"/>
    <mergeCell ref="O24:P24"/>
    <mergeCell ref="M24:N24"/>
    <mergeCell ref="K24:L24"/>
    <mergeCell ref="I24:J24"/>
    <mergeCell ref="G24:H24"/>
    <mergeCell ref="M82:O82"/>
    <mergeCell ref="P82:Q82"/>
    <mergeCell ref="R82:S82"/>
    <mergeCell ref="T82:U82"/>
    <mergeCell ref="T83:U83"/>
    <mergeCell ref="T84:U84"/>
    <mergeCell ref="P105:R105"/>
    <mergeCell ref="J101:L101"/>
    <mergeCell ref="D348:F348"/>
    <mergeCell ref="G348:I348"/>
    <mergeCell ref="J348:L348"/>
    <mergeCell ref="M348:O348"/>
    <mergeCell ref="P348:R348"/>
    <mergeCell ref="D347:F347"/>
    <mergeCell ref="C19:F21"/>
    <mergeCell ref="C22:F22"/>
    <mergeCell ref="C23:F23"/>
    <mergeCell ref="C24:F24"/>
    <mergeCell ref="C26:F26"/>
    <mergeCell ref="C28:F28"/>
    <mergeCell ref="C25:F25"/>
    <mergeCell ref="C27:F27"/>
    <mergeCell ref="C282:K282"/>
    <mergeCell ref="C283:K283"/>
    <mergeCell ref="C284:K284"/>
    <mergeCell ref="C285:K285"/>
    <mergeCell ref="C286:K286"/>
    <mergeCell ref="C287:K287"/>
    <mergeCell ref="C288:K288"/>
    <mergeCell ref="C289:K289"/>
    <mergeCell ref="Q26:R26"/>
    <mergeCell ref="O26:P26"/>
    <mergeCell ref="S145:U145"/>
    <mergeCell ref="A140:Y141"/>
    <mergeCell ref="G249:N249"/>
    <mergeCell ref="L281:M281"/>
    <mergeCell ref="L282:M282"/>
    <mergeCell ref="L283:M283"/>
    <mergeCell ref="L293:M293"/>
    <mergeCell ref="G248:N248"/>
    <mergeCell ref="O248:P248"/>
    <mergeCell ref="C276:K276"/>
    <mergeCell ref="C277:K277"/>
    <mergeCell ref="C278:K278"/>
    <mergeCell ref="C279:K279"/>
    <mergeCell ref="C290:K290"/>
    <mergeCell ref="C280:K280"/>
    <mergeCell ref="C281:K281"/>
    <mergeCell ref="A253:Y269"/>
    <mergeCell ref="C292:K292"/>
    <mergeCell ref="L279:M279"/>
    <mergeCell ref="L280:M280"/>
    <mergeCell ref="B145:I145"/>
    <mergeCell ref="B144:I144"/>
    <mergeCell ref="O220:P220"/>
    <mergeCell ref="Q220:R220"/>
    <mergeCell ref="C106:F106"/>
    <mergeCell ref="C107:F107"/>
    <mergeCell ref="G107:I107"/>
    <mergeCell ref="G103:I103"/>
    <mergeCell ref="M105:O105"/>
    <mergeCell ref="M103:O103"/>
    <mergeCell ref="J106:L106"/>
    <mergeCell ref="M106:O106"/>
    <mergeCell ref="P108:R108"/>
    <mergeCell ref="P103:R103"/>
    <mergeCell ref="C104:F104"/>
    <mergeCell ref="G104:I104"/>
    <mergeCell ref="C105:F105"/>
    <mergeCell ref="C108:F108"/>
    <mergeCell ref="P107:R107"/>
    <mergeCell ref="P106:R106"/>
    <mergeCell ref="J104:L104"/>
    <mergeCell ref="R83:S83"/>
    <mergeCell ref="M85:O85"/>
    <mergeCell ref="C102:F102"/>
    <mergeCell ref="F83:G83"/>
    <mergeCell ref="A80:C80"/>
    <mergeCell ref="T81:U81"/>
    <mergeCell ref="S101:U101"/>
    <mergeCell ref="S104:U104"/>
    <mergeCell ref="S108:U108"/>
    <mergeCell ref="J102:L102"/>
    <mergeCell ref="S107:U107"/>
    <mergeCell ref="P104:R104"/>
    <mergeCell ref="P84:Q84"/>
    <mergeCell ref="P80:Q80"/>
    <mergeCell ref="M80:O80"/>
    <mergeCell ref="T80:U80"/>
    <mergeCell ref="P86:Q86"/>
    <mergeCell ref="R86:S86"/>
    <mergeCell ref="T86:U86"/>
    <mergeCell ref="R80:S80"/>
    <mergeCell ref="G100:U100"/>
    <mergeCell ref="M102:O102"/>
    <mergeCell ref="P102:R102"/>
    <mergeCell ref="S102:U102"/>
    <mergeCell ref="G102:I102"/>
    <mergeCell ref="G106:I106"/>
    <mergeCell ref="J103:L103"/>
    <mergeCell ref="M104:O104"/>
    <mergeCell ref="G108:I108"/>
    <mergeCell ref="J108:L108"/>
    <mergeCell ref="M108:O108"/>
    <mergeCell ref="G105:I105"/>
    <mergeCell ref="P83:Q83"/>
    <mergeCell ref="G101:I101"/>
    <mergeCell ref="A95:Z95"/>
    <mergeCell ref="S106:U106"/>
    <mergeCell ref="S103:U103"/>
    <mergeCell ref="R84:S84"/>
    <mergeCell ref="P85:Q85"/>
    <mergeCell ref="R85:S85"/>
    <mergeCell ref="A88:Y93"/>
    <mergeCell ref="S105:U105"/>
    <mergeCell ref="A97:U97"/>
    <mergeCell ref="T85:U85"/>
    <mergeCell ref="P101:R101"/>
    <mergeCell ref="D86:E86"/>
    <mergeCell ref="F86:G86"/>
    <mergeCell ref="H86:I86"/>
    <mergeCell ref="M101:O101"/>
    <mergeCell ref="M84:O84"/>
    <mergeCell ref="M83:O83"/>
    <mergeCell ref="A85:C85"/>
    <mergeCell ref="A84:C84"/>
    <mergeCell ref="A83:C83"/>
    <mergeCell ref="A86:C86"/>
    <mergeCell ref="C100:F101"/>
    <mergeCell ref="A82:C82"/>
    <mergeCell ref="H82:I82"/>
    <mergeCell ref="H83:I83"/>
    <mergeCell ref="H84:I84"/>
    <mergeCell ref="H85:I85"/>
    <mergeCell ref="D80:E80"/>
    <mergeCell ref="F80:G80"/>
    <mergeCell ref="H78:I79"/>
    <mergeCell ref="H80:I80"/>
    <mergeCell ref="F78:G79"/>
    <mergeCell ref="A81:C81"/>
    <mergeCell ref="M86:O86"/>
    <mergeCell ref="A78:C79"/>
    <mergeCell ref="D78:E79"/>
    <mergeCell ref="M81:O81"/>
    <mergeCell ref="H81:I81"/>
    <mergeCell ref="D83:E83"/>
    <mergeCell ref="D81:E81"/>
    <mergeCell ref="F81:G81"/>
    <mergeCell ref="D84:E84"/>
    <mergeCell ref="F84:G84"/>
    <mergeCell ref="F82:G82"/>
    <mergeCell ref="D85:E85"/>
    <mergeCell ref="F85:G85"/>
    <mergeCell ref="D82:E82"/>
    <mergeCell ref="P78:Q79"/>
    <mergeCell ref="R78:S79"/>
    <mergeCell ref="M77:U77"/>
    <mergeCell ref="T78:U79"/>
    <mergeCell ref="O27:P27"/>
    <mergeCell ref="Q27:R27"/>
    <mergeCell ref="M28:N28"/>
    <mergeCell ref="I27:J27"/>
    <mergeCell ref="G26:H26"/>
    <mergeCell ref="I26:J26"/>
    <mergeCell ref="K26:L26"/>
    <mergeCell ref="I28:J28"/>
    <mergeCell ref="A51:Y69"/>
    <mergeCell ref="K27:L27"/>
    <mergeCell ref="K28:L28"/>
    <mergeCell ref="M78:O79"/>
    <mergeCell ref="U26:V26"/>
    <mergeCell ref="S26:T26"/>
    <mergeCell ref="M26:N26"/>
    <mergeCell ref="A77:I77"/>
    <mergeCell ref="E5:Q8"/>
    <mergeCell ref="A16:U16"/>
    <mergeCell ref="K20:N20"/>
    <mergeCell ref="O28:P28"/>
    <mergeCell ref="Q28:R28"/>
    <mergeCell ref="U28:V28"/>
    <mergeCell ref="A74:U74"/>
    <mergeCell ref="O20:R20"/>
    <mergeCell ref="G21:H21"/>
    <mergeCell ref="I21:J21"/>
    <mergeCell ref="K21:L21"/>
    <mergeCell ref="M21:N21"/>
    <mergeCell ref="O21:P21"/>
    <mergeCell ref="Q21:R21"/>
    <mergeCell ref="S28:T28"/>
    <mergeCell ref="D40:E40"/>
    <mergeCell ref="G28:H28"/>
    <mergeCell ref="M27:N27"/>
    <mergeCell ref="E9:Q9"/>
    <mergeCell ref="U25:V25"/>
    <mergeCell ref="S25:T25"/>
    <mergeCell ref="Q25:R25"/>
    <mergeCell ref="O25:P25"/>
    <mergeCell ref="M25:N25"/>
    <mergeCell ref="V146:X146"/>
    <mergeCell ref="J147:L147"/>
    <mergeCell ref="S147:U147"/>
    <mergeCell ref="V149:X149"/>
    <mergeCell ref="V148:X148"/>
    <mergeCell ref="B148:I148"/>
    <mergeCell ref="A111:Y136"/>
    <mergeCell ref="J148:L148"/>
    <mergeCell ref="M148:O148"/>
    <mergeCell ref="P148:R148"/>
    <mergeCell ref="S148:U148"/>
    <mergeCell ref="M144:O144"/>
    <mergeCell ref="P146:R146"/>
    <mergeCell ref="M147:O147"/>
    <mergeCell ref="P147:R147"/>
    <mergeCell ref="V147:X147"/>
    <mergeCell ref="V144:X144"/>
    <mergeCell ref="J145:L145"/>
    <mergeCell ref="S144:U144"/>
    <mergeCell ref="V145:X145"/>
    <mergeCell ref="B146:I146"/>
    <mergeCell ref="B147:I147"/>
    <mergeCell ref="M145:O145"/>
    <mergeCell ref="P145:R145"/>
    <mergeCell ref="S146:U146"/>
    <mergeCell ref="P144:R144"/>
    <mergeCell ref="B149:I149"/>
    <mergeCell ref="O187:P187"/>
    <mergeCell ref="Q187:R187"/>
    <mergeCell ref="K187:L187"/>
    <mergeCell ref="A179:U181"/>
    <mergeCell ref="J150:L150"/>
    <mergeCell ref="M150:O150"/>
    <mergeCell ref="S150:U150"/>
    <mergeCell ref="B150:I150"/>
    <mergeCell ref="M183:R183"/>
    <mergeCell ref="M184:N184"/>
    <mergeCell ref="K186:L186"/>
    <mergeCell ref="G186:J186"/>
    <mergeCell ref="G185:J185"/>
    <mergeCell ref="G183:J184"/>
    <mergeCell ref="A169:Y173"/>
    <mergeCell ref="M185:N185"/>
    <mergeCell ref="O185:P185"/>
    <mergeCell ref="Q185:R185"/>
    <mergeCell ref="Q186:R186"/>
    <mergeCell ref="M187:N187"/>
    <mergeCell ref="M186:N186"/>
    <mergeCell ref="J146:L146"/>
    <mergeCell ref="M146:O146"/>
    <mergeCell ref="J107:L107"/>
    <mergeCell ref="M107:O107"/>
    <mergeCell ref="O186:P186"/>
    <mergeCell ref="P149:R149"/>
    <mergeCell ref="J144:L144"/>
    <mergeCell ref="M149:O149"/>
    <mergeCell ref="G187:J187"/>
    <mergeCell ref="D330:G330"/>
    <mergeCell ref="K330:M330"/>
    <mergeCell ref="D331:G331"/>
    <mergeCell ref="K331:M331"/>
    <mergeCell ref="D320:K320"/>
    <mergeCell ref="D319:K319"/>
    <mergeCell ref="Q223:R223"/>
    <mergeCell ref="O223:P223"/>
    <mergeCell ref="V150:X150"/>
    <mergeCell ref="K188:L188"/>
    <mergeCell ref="M188:N188"/>
    <mergeCell ref="O188:P188"/>
    <mergeCell ref="Q188:R188"/>
    <mergeCell ref="Q319:S319"/>
    <mergeCell ref="Q320:S320"/>
    <mergeCell ref="N319:P319"/>
    <mergeCell ref="L320:M320"/>
    <mergeCell ref="N320:P320"/>
    <mergeCell ref="A322:Y326"/>
    <mergeCell ref="G209:N210"/>
    <mergeCell ref="O209:P210"/>
    <mergeCell ref="G221:J221"/>
    <mergeCell ref="K221:L221"/>
    <mergeCell ref="M221:N221"/>
    <mergeCell ref="D332:G332"/>
    <mergeCell ref="K332:M332"/>
    <mergeCell ref="H332:J332"/>
    <mergeCell ref="H331:J331"/>
    <mergeCell ref="P347:R347"/>
    <mergeCell ref="G347:I347"/>
    <mergeCell ref="J347:L347"/>
    <mergeCell ref="M347:O347"/>
    <mergeCell ref="D334:G334"/>
    <mergeCell ref="K334:M334"/>
    <mergeCell ref="H333:J333"/>
    <mergeCell ref="H334:J334"/>
    <mergeCell ref="D345:F346"/>
    <mergeCell ref="G345:R345"/>
    <mergeCell ref="G346:I346"/>
    <mergeCell ref="J346:L346"/>
    <mergeCell ref="M346:O346"/>
    <mergeCell ref="P346:R346"/>
    <mergeCell ref="D333:G333"/>
    <mergeCell ref="K333:M333"/>
    <mergeCell ref="A337:Y339"/>
    <mergeCell ref="P359:R359"/>
    <mergeCell ref="D357:F357"/>
    <mergeCell ref="G357:I357"/>
    <mergeCell ref="J357:L357"/>
    <mergeCell ref="M359:O359"/>
    <mergeCell ref="M357:O357"/>
    <mergeCell ref="M358:O358"/>
    <mergeCell ref="P357:R357"/>
    <mergeCell ref="P358:R358"/>
    <mergeCell ref="D359:F359"/>
    <mergeCell ref="G359:I359"/>
    <mergeCell ref="J359:L359"/>
    <mergeCell ref="D356:F356"/>
    <mergeCell ref="G356:I356"/>
    <mergeCell ref="J356:L356"/>
    <mergeCell ref="M356:O356"/>
    <mergeCell ref="P356:R356"/>
    <mergeCell ref="M355:O355"/>
    <mergeCell ref="D350:F350"/>
    <mergeCell ref="G350:I350"/>
    <mergeCell ref="J350:L350"/>
    <mergeCell ref="M350:O350"/>
    <mergeCell ref="P350:R350"/>
    <mergeCell ref="D354:F355"/>
    <mergeCell ref="G355:I355"/>
    <mergeCell ref="J355:L355"/>
    <mergeCell ref="P355:R355"/>
    <mergeCell ref="A362:Y365"/>
    <mergeCell ref="A372:Y387"/>
    <mergeCell ref="H330:J330"/>
    <mergeCell ref="L285:M285"/>
    <mergeCell ref="L286:M286"/>
    <mergeCell ref="L287:M287"/>
    <mergeCell ref="L288:M288"/>
    <mergeCell ref="L289:M289"/>
    <mergeCell ref="L290:M290"/>
    <mergeCell ref="L291:M291"/>
    <mergeCell ref="L292:M292"/>
    <mergeCell ref="C293:K293"/>
    <mergeCell ref="L319:M319"/>
    <mergeCell ref="U293:V293"/>
    <mergeCell ref="U290:V290"/>
    <mergeCell ref="D358:F358"/>
    <mergeCell ref="G358:I358"/>
    <mergeCell ref="J358:L358"/>
    <mergeCell ref="D349:F349"/>
    <mergeCell ref="G349:I349"/>
    <mergeCell ref="J349:L349"/>
    <mergeCell ref="M349:O349"/>
    <mergeCell ref="P349:R349"/>
    <mergeCell ref="G354:R354"/>
    <mergeCell ref="U291:V291"/>
    <mergeCell ref="U292:V292"/>
    <mergeCell ref="U285:V285"/>
    <mergeCell ref="U286:V286"/>
    <mergeCell ref="U287:V287"/>
    <mergeCell ref="U288:V288"/>
    <mergeCell ref="U289:V289"/>
    <mergeCell ref="C291:K291"/>
    <mergeCell ref="U276:V276"/>
    <mergeCell ref="L276:M276"/>
    <mergeCell ref="L277:M277"/>
    <mergeCell ref="U284:V284"/>
    <mergeCell ref="U277:V277"/>
    <mergeCell ref="U278:V278"/>
    <mergeCell ref="U279:V279"/>
    <mergeCell ref="U280:V280"/>
    <mergeCell ref="U281:V281"/>
    <mergeCell ref="U282:V282"/>
    <mergeCell ref="U283:V283"/>
    <mergeCell ref="L284:M284"/>
    <mergeCell ref="L278:M278"/>
    <mergeCell ref="W152:X152"/>
    <mergeCell ref="A273:U274"/>
    <mergeCell ref="G224:J224"/>
    <mergeCell ref="K224:L224"/>
    <mergeCell ref="O224:P224"/>
    <mergeCell ref="Q224:R224"/>
    <mergeCell ref="M224:N224"/>
    <mergeCell ref="G222:J222"/>
    <mergeCell ref="K222:L222"/>
    <mergeCell ref="M222:N222"/>
    <mergeCell ref="O222:P222"/>
    <mergeCell ref="Q222:R222"/>
    <mergeCell ref="G223:J223"/>
    <mergeCell ref="K223:L223"/>
    <mergeCell ref="M223:N223"/>
    <mergeCell ref="O221:P221"/>
    <mergeCell ref="Q221:R221"/>
    <mergeCell ref="O214:P214"/>
    <mergeCell ref="O215:P215"/>
    <mergeCell ref="G213:N213"/>
    <mergeCell ref="G214:N214"/>
    <mergeCell ref="G212:N212"/>
    <mergeCell ref="G215:N215"/>
    <mergeCell ref="O211:P211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102</v>
      </c>
      <c r="B1" t="s">
        <v>120</v>
      </c>
      <c r="C1" t="s">
        <v>112</v>
      </c>
      <c r="D1" t="s">
        <v>97</v>
      </c>
    </row>
    <row r="2" spans="1:4" x14ac:dyDescent="0.25">
      <c r="A2">
        <v>3048</v>
      </c>
      <c r="B2" t="s">
        <v>89</v>
      </c>
      <c r="C2" t="s">
        <v>64</v>
      </c>
      <c r="D2">
        <v>1</v>
      </c>
    </row>
    <row r="3" spans="1:4" x14ac:dyDescent="0.25">
      <c r="A3">
        <v>0</v>
      </c>
      <c r="B3" t="s">
        <v>89</v>
      </c>
      <c r="C3" t="s">
        <v>91</v>
      </c>
      <c r="D3">
        <v>2</v>
      </c>
    </row>
    <row r="4" spans="1:4" x14ac:dyDescent="0.25">
      <c r="A4">
        <v>0</v>
      </c>
      <c r="B4" t="s">
        <v>89</v>
      </c>
      <c r="C4" t="s">
        <v>63</v>
      </c>
      <c r="D4">
        <v>3</v>
      </c>
    </row>
    <row r="5" spans="1:4" x14ac:dyDescent="0.25">
      <c r="A5">
        <v>4</v>
      </c>
      <c r="B5" t="s">
        <v>89</v>
      </c>
      <c r="C5" t="s">
        <v>90</v>
      </c>
      <c r="D5">
        <v>4</v>
      </c>
    </row>
    <row r="6" spans="1:4" x14ac:dyDescent="0.25">
      <c r="A6">
        <v>2572</v>
      </c>
      <c r="B6" t="s">
        <v>50</v>
      </c>
      <c r="C6" t="s">
        <v>64</v>
      </c>
      <c r="D6">
        <v>1</v>
      </c>
    </row>
    <row r="7" spans="1:4" x14ac:dyDescent="0.25">
      <c r="A7">
        <v>7</v>
      </c>
      <c r="B7" t="s">
        <v>50</v>
      </c>
      <c r="C7" t="s">
        <v>91</v>
      </c>
      <c r="D7">
        <v>2</v>
      </c>
    </row>
    <row r="8" spans="1:4" x14ac:dyDescent="0.25">
      <c r="A8">
        <v>0</v>
      </c>
      <c r="B8" t="s">
        <v>50</v>
      </c>
      <c r="C8" t="s">
        <v>63</v>
      </c>
      <c r="D8">
        <v>3</v>
      </c>
    </row>
    <row r="9" spans="1:4" x14ac:dyDescent="0.25">
      <c r="A9">
        <v>8</v>
      </c>
      <c r="B9" t="s">
        <v>50</v>
      </c>
      <c r="C9" t="s">
        <v>90</v>
      </c>
      <c r="D9">
        <v>4</v>
      </c>
    </row>
    <row r="10" spans="1:4" x14ac:dyDescent="0.25">
      <c r="A10">
        <v>1403</v>
      </c>
      <c r="B10" t="s">
        <v>51</v>
      </c>
      <c r="C10" t="s">
        <v>64</v>
      </c>
      <c r="D10">
        <v>1</v>
      </c>
    </row>
    <row r="11" spans="1:4" x14ac:dyDescent="0.25">
      <c r="A11">
        <v>4</v>
      </c>
      <c r="B11" t="s">
        <v>51</v>
      </c>
      <c r="C11" t="s">
        <v>91</v>
      </c>
      <c r="D11">
        <v>2</v>
      </c>
    </row>
    <row r="12" spans="1:4" x14ac:dyDescent="0.25">
      <c r="A12">
        <v>0</v>
      </c>
      <c r="B12" t="s">
        <v>51</v>
      </c>
      <c r="C12" t="s">
        <v>63</v>
      </c>
      <c r="D12">
        <v>3</v>
      </c>
    </row>
    <row r="13" spans="1:4" x14ac:dyDescent="0.25">
      <c r="A13">
        <v>7</v>
      </c>
      <c r="B13" t="s">
        <v>51</v>
      </c>
      <c r="C13" t="s">
        <v>90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97</v>
      </c>
      <c r="B1" t="s">
        <v>107</v>
      </c>
      <c r="C1" t="s">
        <v>59</v>
      </c>
      <c r="D1" t="s">
        <v>60</v>
      </c>
      <c r="E1" t="s">
        <v>61</v>
      </c>
      <c r="F1" t="s">
        <v>72</v>
      </c>
      <c r="G1" t="s">
        <v>62</v>
      </c>
    </row>
    <row r="2" spans="1:7" x14ac:dyDescent="0.25">
      <c r="A2">
        <v>1</v>
      </c>
      <c r="B2" t="s">
        <v>125</v>
      </c>
      <c r="C2">
        <v>0</v>
      </c>
      <c r="D2">
        <v>3</v>
      </c>
      <c r="E2">
        <v>1</v>
      </c>
      <c r="F2">
        <v>43</v>
      </c>
      <c r="G2">
        <v>575</v>
      </c>
    </row>
    <row r="3" spans="1:7" x14ac:dyDescent="0.25">
      <c r="A3">
        <v>2</v>
      </c>
      <c r="B3" t="s">
        <v>124</v>
      </c>
      <c r="C3">
        <v>0</v>
      </c>
      <c r="D3">
        <v>4</v>
      </c>
      <c r="E3">
        <v>0</v>
      </c>
      <c r="F3">
        <v>68</v>
      </c>
      <c r="G3">
        <v>40</v>
      </c>
    </row>
    <row r="4" spans="1:7" x14ac:dyDescent="0.25">
      <c r="A4">
        <v>3</v>
      </c>
      <c r="B4" t="s">
        <v>141</v>
      </c>
      <c r="C4">
        <v>0</v>
      </c>
      <c r="D4">
        <v>0</v>
      </c>
      <c r="E4">
        <v>0</v>
      </c>
      <c r="F4">
        <v>4</v>
      </c>
      <c r="G4">
        <v>65</v>
      </c>
    </row>
    <row r="5" spans="1:7" x14ac:dyDescent="0.25">
      <c r="A5">
        <v>4</v>
      </c>
      <c r="B5" t="s">
        <v>140</v>
      </c>
      <c r="C5">
        <v>0</v>
      </c>
      <c r="D5">
        <v>0</v>
      </c>
      <c r="E5">
        <v>0</v>
      </c>
      <c r="F5">
        <v>4</v>
      </c>
      <c r="G5">
        <v>17</v>
      </c>
    </row>
    <row r="6" spans="1:7" x14ac:dyDescent="0.25">
      <c r="A6">
        <v>5</v>
      </c>
      <c r="B6" t="s">
        <v>146</v>
      </c>
      <c r="C6">
        <v>0</v>
      </c>
      <c r="D6">
        <v>0</v>
      </c>
      <c r="E6">
        <v>0</v>
      </c>
      <c r="F6">
        <v>0</v>
      </c>
      <c r="G6">
        <v>20</v>
      </c>
    </row>
    <row r="7" spans="1:7" x14ac:dyDescent="0.25">
      <c r="A7">
        <v>6</v>
      </c>
      <c r="B7" t="s">
        <v>104</v>
      </c>
      <c r="C7">
        <v>13</v>
      </c>
      <c r="D7">
        <v>0</v>
      </c>
      <c r="E7">
        <v>1</v>
      </c>
      <c r="F7">
        <v>7</v>
      </c>
      <c r="G7">
        <v>21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97</v>
      </c>
      <c r="B1" t="s">
        <v>107</v>
      </c>
      <c r="C1" t="s">
        <v>59</v>
      </c>
      <c r="D1" t="s">
        <v>60</v>
      </c>
      <c r="E1" t="s">
        <v>61</v>
      </c>
      <c r="F1" t="s">
        <v>72</v>
      </c>
      <c r="G1" t="s">
        <v>62</v>
      </c>
    </row>
    <row r="2" spans="1:7" x14ac:dyDescent="0.25">
      <c r="A2">
        <v>1</v>
      </c>
      <c r="B2" t="s">
        <v>125</v>
      </c>
      <c r="C2">
        <v>0</v>
      </c>
      <c r="D2">
        <v>3</v>
      </c>
      <c r="E2">
        <v>1</v>
      </c>
      <c r="F2">
        <v>43</v>
      </c>
      <c r="G2">
        <v>575</v>
      </c>
    </row>
    <row r="3" spans="1:7" x14ac:dyDescent="0.25">
      <c r="A3">
        <v>2</v>
      </c>
      <c r="B3" t="s">
        <v>124</v>
      </c>
      <c r="C3">
        <v>0</v>
      </c>
      <c r="D3">
        <v>4</v>
      </c>
      <c r="E3">
        <v>0</v>
      </c>
      <c r="F3">
        <v>68</v>
      </c>
      <c r="G3">
        <v>40</v>
      </c>
    </row>
    <row r="4" spans="1:7" x14ac:dyDescent="0.25">
      <c r="A4">
        <v>3</v>
      </c>
      <c r="B4" t="s">
        <v>141</v>
      </c>
      <c r="C4">
        <v>0</v>
      </c>
      <c r="D4">
        <v>0</v>
      </c>
      <c r="E4">
        <v>0</v>
      </c>
      <c r="F4">
        <v>4</v>
      </c>
      <c r="G4">
        <v>65</v>
      </c>
    </row>
    <row r="5" spans="1:7" x14ac:dyDescent="0.25">
      <c r="A5">
        <v>4</v>
      </c>
      <c r="B5" t="s">
        <v>140</v>
      </c>
      <c r="C5">
        <v>0</v>
      </c>
      <c r="D5">
        <v>0</v>
      </c>
      <c r="E5">
        <v>0</v>
      </c>
      <c r="F5">
        <v>4</v>
      </c>
      <c r="G5">
        <v>17</v>
      </c>
    </row>
    <row r="6" spans="1:7" x14ac:dyDescent="0.25">
      <c r="A6">
        <v>5</v>
      </c>
      <c r="B6" t="s">
        <v>146</v>
      </c>
      <c r="C6">
        <v>0</v>
      </c>
      <c r="D6">
        <v>0</v>
      </c>
      <c r="E6">
        <v>0</v>
      </c>
      <c r="F6">
        <v>0</v>
      </c>
      <c r="G6">
        <v>20</v>
      </c>
    </row>
    <row r="7" spans="1:7" x14ac:dyDescent="0.25">
      <c r="A7">
        <v>6</v>
      </c>
      <c r="B7" t="s">
        <v>104</v>
      </c>
      <c r="C7">
        <v>13</v>
      </c>
      <c r="D7">
        <v>0</v>
      </c>
      <c r="E7">
        <v>1</v>
      </c>
      <c r="F7">
        <v>7</v>
      </c>
      <c r="G7">
        <v>21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108</v>
      </c>
      <c r="B1" t="s">
        <v>8</v>
      </c>
      <c r="C1" t="s">
        <v>109</v>
      </c>
    </row>
    <row r="2" spans="1:3" x14ac:dyDescent="0.25">
      <c r="A2">
        <v>1765</v>
      </c>
      <c r="B2" t="s">
        <v>110</v>
      </c>
      <c r="C2" t="s">
        <v>149</v>
      </c>
    </row>
    <row r="3" spans="1:3" x14ac:dyDescent="0.25">
      <c r="A3">
        <v>1816</v>
      </c>
      <c r="B3" t="s">
        <v>110</v>
      </c>
      <c r="C3" t="s">
        <v>150</v>
      </c>
    </row>
    <row r="4" spans="1:3" x14ac:dyDescent="0.25">
      <c r="A4">
        <v>1816</v>
      </c>
      <c r="B4" t="s">
        <v>110</v>
      </c>
      <c r="C4" t="s">
        <v>151</v>
      </c>
    </row>
    <row r="5" spans="1:3" x14ac:dyDescent="0.25">
      <c r="A5">
        <v>1856</v>
      </c>
      <c r="B5" t="s">
        <v>110</v>
      </c>
      <c r="C5" t="s">
        <v>152</v>
      </c>
    </row>
    <row r="6" spans="1:3" x14ac:dyDescent="0.25">
      <c r="A6">
        <v>1874</v>
      </c>
      <c r="B6" t="s">
        <v>110</v>
      </c>
      <c r="C6" t="s">
        <v>153</v>
      </c>
    </row>
    <row r="7" spans="1:3" x14ac:dyDescent="0.25">
      <c r="A7">
        <v>2492</v>
      </c>
      <c r="B7" t="s">
        <v>5</v>
      </c>
      <c r="C7" t="s">
        <v>149</v>
      </c>
    </row>
    <row r="8" spans="1:3" x14ac:dyDescent="0.25">
      <c r="A8">
        <v>2492</v>
      </c>
      <c r="B8" t="s">
        <v>5</v>
      </c>
      <c r="C8" t="s">
        <v>150</v>
      </c>
    </row>
    <row r="9" spans="1:3" x14ac:dyDescent="0.25">
      <c r="A9">
        <v>2489</v>
      </c>
      <c r="B9" t="s">
        <v>5</v>
      </c>
      <c r="C9" t="s">
        <v>151</v>
      </c>
    </row>
    <row r="10" spans="1:3" x14ac:dyDescent="0.25">
      <c r="A10">
        <v>2487</v>
      </c>
      <c r="B10" t="s">
        <v>5</v>
      </c>
      <c r="C10" t="s">
        <v>152</v>
      </c>
    </row>
    <row r="11" spans="1:3" x14ac:dyDescent="0.25">
      <c r="A11">
        <v>2480</v>
      </c>
      <c r="B11" t="s">
        <v>5</v>
      </c>
      <c r="C11" t="s">
        <v>153</v>
      </c>
    </row>
    <row r="12" spans="1:3" x14ac:dyDescent="0.25">
      <c r="A12">
        <v>145</v>
      </c>
      <c r="B12" t="s">
        <v>6</v>
      </c>
      <c r="C12" t="s">
        <v>149</v>
      </c>
    </row>
    <row r="13" spans="1:3" x14ac:dyDescent="0.25">
      <c r="A13">
        <v>114</v>
      </c>
      <c r="B13" t="s">
        <v>6</v>
      </c>
      <c r="C13" t="s">
        <v>150</v>
      </c>
    </row>
    <row r="14" spans="1:3" x14ac:dyDescent="0.25">
      <c r="A14">
        <v>126</v>
      </c>
      <c r="B14" t="s">
        <v>6</v>
      </c>
      <c r="C14" t="s">
        <v>151</v>
      </c>
    </row>
    <row r="15" spans="1:3" x14ac:dyDescent="0.25">
      <c r="A15">
        <v>82</v>
      </c>
      <c r="B15" t="s">
        <v>6</v>
      </c>
      <c r="C15" t="s">
        <v>152</v>
      </c>
    </row>
    <row r="16" spans="1:3" x14ac:dyDescent="0.25">
      <c r="A16">
        <v>109</v>
      </c>
      <c r="B16" t="s">
        <v>6</v>
      </c>
      <c r="C16" t="s">
        <v>153</v>
      </c>
    </row>
    <row r="17" spans="1:3" x14ac:dyDescent="0.25">
      <c r="A17">
        <v>55</v>
      </c>
      <c r="B17" t="s">
        <v>7</v>
      </c>
      <c r="C17" t="s">
        <v>149</v>
      </c>
    </row>
    <row r="18" spans="1:3" x14ac:dyDescent="0.25">
      <c r="A18">
        <v>124</v>
      </c>
      <c r="B18" t="s">
        <v>7</v>
      </c>
      <c r="C18" t="s">
        <v>150</v>
      </c>
    </row>
    <row r="19" spans="1:3" x14ac:dyDescent="0.25">
      <c r="A19">
        <v>74</v>
      </c>
      <c r="B19" t="s">
        <v>7</v>
      </c>
      <c r="C19" t="s">
        <v>151</v>
      </c>
    </row>
    <row r="20" spans="1:3" x14ac:dyDescent="0.25">
      <c r="A20">
        <v>83</v>
      </c>
      <c r="B20" t="s">
        <v>7</v>
      </c>
      <c r="C20" t="s">
        <v>152</v>
      </c>
    </row>
    <row r="21" spans="1:3" x14ac:dyDescent="0.25">
      <c r="A21" s="2">
        <v>73</v>
      </c>
      <c r="B21" s="2" t="s">
        <v>7</v>
      </c>
      <c r="C21" s="2" t="s">
        <v>153</v>
      </c>
    </row>
    <row r="22" spans="1:3" x14ac:dyDescent="0.25">
      <c r="A22" s="2">
        <v>2</v>
      </c>
      <c r="B22" s="2" t="s">
        <v>135</v>
      </c>
      <c r="C22" s="2" t="s">
        <v>149</v>
      </c>
    </row>
    <row r="23" spans="1:3" x14ac:dyDescent="0.25">
      <c r="A23" s="2">
        <v>2</v>
      </c>
      <c r="B23" s="2" t="s">
        <v>135</v>
      </c>
      <c r="C23" s="2" t="s">
        <v>150</v>
      </c>
    </row>
    <row r="24" spans="1:3" x14ac:dyDescent="0.25">
      <c r="A24" s="2">
        <v>2</v>
      </c>
      <c r="B24" s="2" t="s">
        <v>135</v>
      </c>
      <c r="C24" s="2" t="s">
        <v>151</v>
      </c>
    </row>
    <row r="25" spans="1:3" x14ac:dyDescent="0.25">
      <c r="A25" s="2">
        <v>2</v>
      </c>
      <c r="B25" s="2" t="s">
        <v>135</v>
      </c>
      <c r="C25" s="2" t="s">
        <v>152</v>
      </c>
    </row>
    <row r="26" spans="1:3" x14ac:dyDescent="0.25">
      <c r="A26" s="2">
        <v>2</v>
      </c>
      <c r="B26" s="2" t="s">
        <v>135</v>
      </c>
      <c r="C26" s="2" t="s">
        <v>153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111</v>
      </c>
      <c r="B1" t="s">
        <v>102</v>
      </c>
      <c r="C1" t="s">
        <v>112</v>
      </c>
    </row>
    <row r="2" spans="1:3" x14ac:dyDescent="0.25">
      <c r="A2" t="s">
        <v>113</v>
      </c>
      <c r="B2">
        <v>537</v>
      </c>
      <c r="C2" t="s">
        <v>33</v>
      </c>
    </row>
    <row r="3" spans="1:3" x14ac:dyDescent="0.25">
      <c r="A3" t="s">
        <v>114</v>
      </c>
      <c r="B3">
        <v>6517</v>
      </c>
      <c r="C3" t="s">
        <v>33</v>
      </c>
    </row>
    <row r="4" spans="1:3" x14ac:dyDescent="0.25">
      <c r="A4" t="s">
        <v>115</v>
      </c>
      <c r="B4">
        <v>253</v>
      </c>
      <c r="C4" t="s">
        <v>33</v>
      </c>
    </row>
    <row r="5" spans="1:3" x14ac:dyDescent="0.25">
      <c r="A5" t="s">
        <v>29</v>
      </c>
      <c r="B5">
        <v>7281</v>
      </c>
      <c r="C5" t="s">
        <v>33</v>
      </c>
    </row>
    <row r="6" spans="1:3" x14ac:dyDescent="0.25">
      <c r="A6" t="s">
        <v>113</v>
      </c>
      <c r="B6">
        <v>11</v>
      </c>
      <c r="C6" t="s">
        <v>23</v>
      </c>
    </row>
    <row r="7" spans="1:3" x14ac:dyDescent="0.25">
      <c r="A7" t="s">
        <v>114</v>
      </c>
      <c r="B7">
        <v>145</v>
      </c>
      <c r="C7" t="s">
        <v>23</v>
      </c>
    </row>
    <row r="8" spans="1:3" x14ac:dyDescent="0.25">
      <c r="A8" t="s">
        <v>115</v>
      </c>
      <c r="B8">
        <v>32</v>
      </c>
      <c r="C8" t="s">
        <v>23</v>
      </c>
    </row>
    <row r="9" spans="1:3" x14ac:dyDescent="0.25">
      <c r="A9" t="s">
        <v>29</v>
      </c>
      <c r="B9">
        <v>174</v>
      </c>
      <c r="C9" t="s">
        <v>23</v>
      </c>
    </row>
    <row r="10" spans="1:3" x14ac:dyDescent="0.25">
      <c r="A10" t="s">
        <v>113</v>
      </c>
      <c r="B10">
        <v>53</v>
      </c>
      <c r="C10" t="s">
        <v>34</v>
      </c>
    </row>
    <row r="11" spans="1:3" x14ac:dyDescent="0.25">
      <c r="A11" t="s">
        <v>114</v>
      </c>
      <c r="B11">
        <v>724</v>
      </c>
      <c r="C11" t="s">
        <v>34</v>
      </c>
    </row>
    <row r="12" spans="1:3" x14ac:dyDescent="0.25">
      <c r="A12" t="s">
        <v>115</v>
      </c>
      <c r="B12">
        <v>33</v>
      </c>
      <c r="C12" t="s">
        <v>34</v>
      </c>
    </row>
    <row r="13" spans="1:3" x14ac:dyDescent="0.25">
      <c r="A13" t="s">
        <v>29</v>
      </c>
      <c r="B13">
        <v>738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102</v>
      </c>
      <c r="B1" t="s">
        <v>112</v>
      </c>
      <c r="C1" t="s">
        <v>100</v>
      </c>
      <c r="D1" t="s">
        <v>97</v>
      </c>
    </row>
    <row r="2" spans="1:4" x14ac:dyDescent="0.25">
      <c r="A2">
        <v>296</v>
      </c>
      <c r="B2" t="s">
        <v>136</v>
      </c>
      <c r="C2" t="s">
        <v>78</v>
      </c>
      <c r="D2">
        <v>1</v>
      </c>
    </row>
    <row r="3" spans="1:4" x14ac:dyDescent="0.25">
      <c r="A3">
        <v>714</v>
      </c>
      <c r="B3" t="s">
        <v>136</v>
      </c>
      <c r="C3" t="s">
        <v>3</v>
      </c>
      <c r="D3">
        <v>1</v>
      </c>
    </row>
    <row r="4" spans="1:4" x14ac:dyDescent="0.25">
      <c r="A4">
        <v>51</v>
      </c>
      <c r="B4" t="s">
        <v>137</v>
      </c>
      <c r="C4" t="s">
        <v>3</v>
      </c>
      <c r="D4">
        <v>2</v>
      </c>
    </row>
    <row r="5" spans="1:4" x14ac:dyDescent="0.25">
      <c r="A5">
        <v>15</v>
      </c>
      <c r="B5" t="s">
        <v>137</v>
      </c>
      <c r="C5" t="s">
        <v>78</v>
      </c>
      <c r="D5">
        <v>2</v>
      </c>
    </row>
    <row r="6" spans="1:4" x14ac:dyDescent="0.25">
      <c r="A6">
        <v>2</v>
      </c>
      <c r="B6" t="s">
        <v>138</v>
      </c>
      <c r="C6" t="s">
        <v>78</v>
      </c>
      <c r="D6">
        <v>3</v>
      </c>
    </row>
    <row r="7" spans="1:4" x14ac:dyDescent="0.25">
      <c r="A7">
        <v>22</v>
      </c>
      <c r="B7" t="s">
        <v>138</v>
      </c>
      <c r="C7" t="s">
        <v>3</v>
      </c>
      <c r="D7">
        <v>3</v>
      </c>
    </row>
    <row r="8" spans="1:4" x14ac:dyDescent="0.25">
      <c r="A8">
        <v>0</v>
      </c>
      <c r="B8" t="s">
        <v>139</v>
      </c>
      <c r="C8" t="s">
        <v>3</v>
      </c>
      <c r="D8">
        <v>4</v>
      </c>
    </row>
    <row r="9" spans="1:4" x14ac:dyDescent="0.25">
      <c r="A9">
        <v>0</v>
      </c>
      <c r="B9" t="s">
        <v>139</v>
      </c>
      <c r="C9" t="s">
        <v>78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111</v>
      </c>
      <c r="B1" t="s">
        <v>102</v>
      </c>
      <c r="C1" t="s">
        <v>112</v>
      </c>
    </row>
    <row r="2" spans="1:3" x14ac:dyDescent="0.25">
      <c r="A2" t="s">
        <v>113</v>
      </c>
      <c r="B2">
        <v>537</v>
      </c>
      <c r="C2" t="s">
        <v>33</v>
      </c>
    </row>
    <row r="3" spans="1:3" x14ac:dyDescent="0.25">
      <c r="A3" t="s">
        <v>114</v>
      </c>
      <c r="B3">
        <v>6517</v>
      </c>
      <c r="C3" t="s">
        <v>33</v>
      </c>
    </row>
    <row r="4" spans="1:3" x14ac:dyDescent="0.25">
      <c r="A4" t="s">
        <v>115</v>
      </c>
      <c r="B4">
        <v>253</v>
      </c>
      <c r="C4" t="s">
        <v>33</v>
      </c>
    </row>
    <row r="5" spans="1:3" x14ac:dyDescent="0.25">
      <c r="A5" t="s">
        <v>29</v>
      </c>
      <c r="B5">
        <v>7281</v>
      </c>
      <c r="C5" t="s">
        <v>33</v>
      </c>
    </row>
    <row r="6" spans="1:3" x14ac:dyDescent="0.25">
      <c r="A6" t="s">
        <v>113</v>
      </c>
      <c r="B6">
        <v>11</v>
      </c>
      <c r="C6" t="s">
        <v>23</v>
      </c>
    </row>
    <row r="7" spans="1:3" x14ac:dyDescent="0.25">
      <c r="A7" t="s">
        <v>114</v>
      </c>
      <c r="B7">
        <v>145</v>
      </c>
      <c r="C7" t="s">
        <v>23</v>
      </c>
    </row>
    <row r="8" spans="1:3" x14ac:dyDescent="0.25">
      <c r="A8" t="s">
        <v>115</v>
      </c>
      <c r="B8">
        <v>32</v>
      </c>
      <c r="C8" t="s">
        <v>23</v>
      </c>
    </row>
    <row r="9" spans="1:3" x14ac:dyDescent="0.25">
      <c r="A9" t="s">
        <v>29</v>
      </c>
      <c r="B9">
        <v>174</v>
      </c>
      <c r="C9" t="s">
        <v>23</v>
      </c>
    </row>
    <row r="10" spans="1:3" x14ac:dyDescent="0.25">
      <c r="A10" t="s">
        <v>113</v>
      </c>
      <c r="B10">
        <v>53</v>
      </c>
      <c r="C10" t="s">
        <v>34</v>
      </c>
    </row>
    <row r="11" spans="1:3" x14ac:dyDescent="0.25">
      <c r="A11" t="s">
        <v>114</v>
      </c>
      <c r="B11">
        <v>724</v>
      </c>
      <c r="C11" t="s">
        <v>34</v>
      </c>
    </row>
    <row r="12" spans="1:3" x14ac:dyDescent="0.25">
      <c r="A12" t="s">
        <v>115</v>
      </c>
      <c r="B12">
        <v>33</v>
      </c>
      <c r="C12" t="s">
        <v>34</v>
      </c>
    </row>
    <row r="13" spans="1:3" x14ac:dyDescent="0.25">
      <c r="A13" t="s">
        <v>29</v>
      </c>
      <c r="B13">
        <v>738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102</v>
      </c>
      <c r="B1" t="s">
        <v>112</v>
      </c>
      <c r="C1" t="s">
        <v>100</v>
      </c>
      <c r="D1" t="s">
        <v>97</v>
      </c>
    </row>
    <row r="2" spans="1:4" x14ac:dyDescent="0.25">
      <c r="A2">
        <v>714</v>
      </c>
      <c r="B2" t="s">
        <v>136</v>
      </c>
      <c r="C2" t="s">
        <v>3</v>
      </c>
      <c r="D2">
        <v>1</v>
      </c>
    </row>
    <row r="3" spans="1:4" x14ac:dyDescent="0.25">
      <c r="A3">
        <v>296</v>
      </c>
      <c r="B3" t="s">
        <v>136</v>
      </c>
      <c r="C3" t="s">
        <v>78</v>
      </c>
      <c r="D3">
        <v>1</v>
      </c>
    </row>
    <row r="4" spans="1:4" x14ac:dyDescent="0.25">
      <c r="A4">
        <v>51</v>
      </c>
      <c r="B4" t="s">
        <v>137</v>
      </c>
      <c r="C4" t="s">
        <v>3</v>
      </c>
      <c r="D4">
        <v>2</v>
      </c>
    </row>
    <row r="5" spans="1:4" x14ac:dyDescent="0.25">
      <c r="A5">
        <v>15</v>
      </c>
      <c r="B5" t="s">
        <v>137</v>
      </c>
      <c r="C5" t="s">
        <v>78</v>
      </c>
      <c r="D5">
        <v>2</v>
      </c>
    </row>
    <row r="6" spans="1:4" x14ac:dyDescent="0.25">
      <c r="A6">
        <v>22</v>
      </c>
      <c r="B6" t="s">
        <v>138</v>
      </c>
      <c r="C6" t="s">
        <v>3</v>
      </c>
      <c r="D6">
        <v>3</v>
      </c>
    </row>
    <row r="7" spans="1:4" x14ac:dyDescent="0.25">
      <c r="A7">
        <v>2</v>
      </c>
      <c r="B7" t="s">
        <v>138</v>
      </c>
      <c r="C7" t="s">
        <v>78</v>
      </c>
      <c r="D7">
        <v>3</v>
      </c>
    </row>
    <row r="8" spans="1:4" x14ac:dyDescent="0.25">
      <c r="A8">
        <v>0</v>
      </c>
      <c r="B8" t="s">
        <v>139</v>
      </c>
      <c r="C8" t="s">
        <v>3</v>
      </c>
      <c r="D8">
        <v>4</v>
      </c>
    </row>
    <row r="9" spans="1:4" x14ac:dyDescent="0.25">
      <c r="A9">
        <v>0</v>
      </c>
      <c r="B9" t="s">
        <v>139</v>
      </c>
      <c r="C9" t="s">
        <v>78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29"/>
  <sheetViews>
    <sheetView workbookViewId="0"/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97</v>
      </c>
      <c r="B1" t="s">
        <v>2</v>
      </c>
      <c r="C1" t="s">
        <v>102</v>
      </c>
      <c r="D1" t="s">
        <v>112</v>
      </c>
      <c r="E1" t="s">
        <v>116</v>
      </c>
    </row>
    <row r="2" spans="1:5" x14ac:dyDescent="0.25">
      <c r="A2">
        <v>1</v>
      </c>
      <c r="B2" t="s">
        <v>33</v>
      </c>
      <c r="C2">
        <v>284</v>
      </c>
      <c r="D2" t="s">
        <v>117</v>
      </c>
      <c r="E2">
        <v>1</v>
      </c>
    </row>
    <row r="3" spans="1:5" x14ac:dyDescent="0.25">
      <c r="A3">
        <v>2</v>
      </c>
      <c r="B3" t="s">
        <v>34</v>
      </c>
      <c r="C3">
        <v>23</v>
      </c>
      <c r="D3" t="s">
        <v>117</v>
      </c>
      <c r="E3">
        <v>1</v>
      </c>
    </row>
    <row r="4" spans="1:5" x14ac:dyDescent="0.25">
      <c r="A4">
        <v>3</v>
      </c>
      <c r="B4" t="s">
        <v>35</v>
      </c>
      <c r="C4">
        <v>9</v>
      </c>
      <c r="D4" t="s">
        <v>117</v>
      </c>
      <c r="E4">
        <v>1</v>
      </c>
    </row>
    <row r="5" spans="1:5" x14ac:dyDescent="0.25">
      <c r="A5">
        <v>4</v>
      </c>
      <c r="B5" t="s">
        <v>36</v>
      </c>
      <c r="C5">
        <v>0</v>
      </c>
      <c r="D5" t="s">
        <v>117</v>
      </c>
      <c r="E5">
        <v>1</v>
      </c>
    </row>
    <row r="6" spans="1:5" x14ac:dyDescent="0.25">
      <c r="A6">
        <v>5</v>
      </c>
      <c r="B6" t="s">
        <v>37</v>
      </c>
      <c r="C6">
        <v>0</v>
      </c>
      <c r="D6" t="s">
        <v>117</v>
      </c>
      <c r="E6">
        <v>1</v>
      </c>
    </row>
    <row r="7" spans="1:5" x14ac:dyDescent="0.25">
      <c r="A7">
        <v>6</v>
      </c>
      <c r="B7" t="s">
        <v>45</v>
      </c>
      <c r="C7">
        <v>0</v>
      </c>
      <c r="D7" t="s">
        <v>117</v>
      </c>
      <c r="E7">
        <v>1</v>
      </c>
    </row>
    <row r="8" spans="1:5" x14ac:dyDescent="0.25">
      <c r="A8">
        <v>7</v>
      </c>
      <c r="B8" t="s">
        <v>118</v>
      </c>
      <c r="C8">
        <v>0</v>
      </c>
      <c r="D8" t="s">
        <v>117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117</v>
      </c>
      <c r="E9">
        <v>1</v>
      </c>
    </row>
    <row r="10" spans="1:5" x14ac:dyDescent="0.25">
      <c r="A10">
        <v>9</v>
      </c>
      <c r="B10" t="s">
        <v>38</v>
      </c>
      <c r="C10">
        <v>0</v>
      </c>
      <c r="D10" t="s">
        <v>117</v>
      </c>
      <c r="E10">
        <v>1</v>
      </c>
    </row>
    <row r="11" spans="1:5" x14ac:dyDescent="0.25">
      <c r="A11">
        <v>10</v>
      </c>
      <c r="B11" t="s">
        <v>39</v>
      </c>
      <c r="C11">
        <v>0</v>
      </c>
      <c r="D11" t="s">
        <v>117</v>
      </c>
      <c r="E11">
        <v>1</v>
      </c>
    </row>
    <row r="12" spans="1:5" x14ac:dyDescent="0.25">
      <c r="A12">
        <v>11</v>
      </c>
      <c r="B12" t="s">
        <v>40</v>
      </c>
      <c r="C12">
        <v>91</v>
      </c>
      <c r="D12" t="s">
        <v>117</v>
      </c>
      <c r="E12">
        <v>1</v>
      </c>
    </row>
    <row r="13" spans="1:5" x14ac:dyDescent="0.25">
      <c r="A13">
        <v>12</v>
      </c>
      <c r="B13" t="s">
        <v>41</v>
      </c>
      <c r="C13">
        <v>0</v>
      </c>
      <c r="D13" t="s">
        <v>117</v>
      </c>
      <c r="E13">
        <v>1</v>
      </c>
    </row>
    <row r="14" spans="1:5" x14ac:dyDescent="0.25">
      <c r="A14">
        <v>13</v>
      </c>
      <c r="B14" t="s">
        <v>10</v>
      </c>
      <c r="C14">
        <v>0</v>
      </c>
      <c r="D14" t="s">
        <v>117</v>
      </c>
      <c r="E14">
        <v>1</v>
      </c>
    </row>
    <row r="15" spans="1:5" x14ac:dyDescent="0.25">
      <c r="A15">
        <v>14</v>
      </c>
      <c r="B15" t="s">
        <v>42</v>
      </c>
      <c r="C15">
        <v>1</v>
      </c>
      <c r="D15" t="s">
        <v>117</v>
      </c>
      <c r="E15">
        <v>1</v>
      </c>
    </row>
    <row r="16" spans="1:5" x14ac:dyDescent="0.25">
      <c r="A16">
        <v>15</v>
      </c>
      <c r="B16" t="s">
        <v>43</v>
      </c>
      <c r="C16">
        <v>0</v>
      </c>
      <c r="D16" t="s">
        <v>117</v>
      </c>
      <c r="E16">
        <v>1</v>
      </c>
    </row>
    <row r="17" spans="1:5" x14ac:dyDescent="0.25">
      <c r="A17">
        <v>16</v>
      </c>
      <c r="B17" t="s">
        <v>44</v>
      </c>
      <c r="C17">
        <v>0</v>
      </c>
      <c r="D17" t="s">
        <v>117</v>
      </c>
      <c r="E17">
        <v>1</v>
      </c>
    </row>
    <row r="18" spans="1:5" x14ac:dyDescent="0.25">
      <c r="A18">
        <v>1</v>
      </c>
      <c r="B18" t="s">
        <v>33</v>
      </c>
      <c r="C18">
        <v>40</v>
      </c>
      <c r="D18" t="s">
        <v>11</v>
      </c>
      <c r="E18">
        <v>2</v>
      </c>
    </row>
    <row r="19" spans="1:5" x14ac:dyDescent="0.25">
      <c r="A19">
        <v>2</v>
      </c>
      <c r="B19" t="s">
        <v>34</v>
      </c>
      <c r="C19">
        <v>10</v>
      </c>
      <c r="D19" t="s">
        <v>11</v>
      </c>
      <c r="E19">
        <v>2</v>
      </c>
    </row>
    <row r="20" spans="1:5" x14ac:dyDescent="0.25">
      <c r="A20">
        <v>3</v>
      </c>
      <c r="B20" t="s">
        <v>35</v>
      </c>
      <c r="C20">
        <v>1</v>
      </c>
      <c r="D20" t="s">
        <v>11</v>
      </c>
      <c r="E20">
        <v>2</v>
      </c>
    </row>
    <row r="21" spans="1:5" x14ac:dyDescent="0.25">
      <c r="A21">
        <v>4</v>
      </c>
      <c r="B21" t="s">
        <v>36</v>
      </c>
      <c r="C21">
        <v>0</v>
      </c>
      <c r="D21" t="s">
        <v>11</v>
      </c>
      <c r="E21">
        <v>2</v>
      </c>
    </row>
    <row r="22" spans="1:5" x14ac:dyDescent="0.25">
      <c r="A22">
        <v>5</v>
      </c>
      <c r="B22" t="s">
        <v>37</v>
      </c>
      <c r="C22">
        <v>0</v>
      </c>
      <c r="D22" t="s">
        <v>11</v>
      </c>
      <c r="E22">
        <v>2</v>
      </c>
    </row>
    <row r="23" spans="1:5" x14ac:dyDescent="0.25">
      <c r="A23">
        <v>6</v>
      </c>
      <c r="B23" t="s">
        <v>45</v>
      </c>
      <c r="C23">
        <v>0</v>
      </c>
      <c r="D23" t="s">
        <v>11</v>
      </c>
      <c r="E23">
        <v>2</v>
      </c>
    </row>
    <row r="24" spans="1:5" x14ac:dyDescent="0.25">
      <c r="A24">
        <v>7</v>
      </c>
      <c r="B24" t="s">
        <v>118</v>
      </c>
      <c r="C24">
        <v>0</v>
      </c>
      <c r="D24" t="s">
        <v>11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25">
      <c r="A26">
        <v>9</v>
      </c>
      <c r="B26" t="s">
        <v>38</v>
      </c>
      <c r="C26">
        <v>0</v>
      </c>
      <c r="D26" t="s">
        <v>11</v>
      </c>
      <c r="E26">
        <v>2</v>
      </c>
    </row>
    <row r="27" spans="1:5" x14ac:dyDescent="0.25">
      <c r="A27">
        <v>10</v>
      </c>
      <c r="B27" t="s">
        <v>39</v>
      </c>
      <c r="C27">
        <v>0</v>
      </c>
      <c r="D27" t="s">
        <v>11</v>
      </c>
      <c r="E27">
        <v>2</v>
      </c>
    </row>
    <row r="28" spans="1:5" x14ac:dyDescent="0.25">
      <c r="A28">
        <v>11</v>
      </c>
      <c r="B28" t="s">
        <v>40</v>
      </c>
      <c r="C28">
        <v>26</v>
      </c>
      <c r="D28" t="s">
        <v>11</v>
      </c>
      <c r="E28">
        <v>2</v>
      </c>
    </row>
    <row r="29" spans="1:5" x14ac:dyDescent="0.25">
      <c r="A29">
        <v>12</v>
      </c>
      <c r="B29" t="s">
        <v>41</v>
      </c>
      <c r="C29">
        <v>0</v>
      </c>
      <c r="D29" t="s">
        <v>11</v>
      </c>
      <c r="E29">
        <v>2</v>
      </c>
    </row>
    <row r="30" spans="1:5" x14ac:dyDescent="0.25">
      <c r="A30">
        <v>13</v>
      </c>
      <c r="B30" t="s">
        <v>10</v>
      </c>
      <c r="C30">
        <v>0</v>
      </c>
      <c r="D30" t="s">
        <v>11</v>
      </c>
      <c r="E30">
        <v>2</v>
      </c>
    </row>
    <row r="31" spans="1:5" x14ac:dyDescent="0.25">
      <c r="A31">
        <v>14</v>
      </c>
      <c r="B31" t="s">
        <v>42</v>
      </c>
      <c r="C31">
        <v>1</v>
      </c>
      <c r="D31" t="s">
        <v>11</v>
      </c>
      <c r="E31">
        <v>2</v>
      </c>
    </row>
    <row r="32" spans="1:5" x14ac:dyDescent="0.25">
      <c r="A32">
        <v>15</v>
      </c>
      <c r="B32" t="s">
        <v>43</v>
      </c>
      <c r="C32">
        <v>0</v>
      </c>
      <c r="D32" t="s">
        <v>11</v>
      </c>
      <c r="E32">
        <v>2</v>
      </c>
    </row>
    <row r="33" spans="1:5" x14ac:dyDescent="0.25">
      <c r="A33">
        <v>16</v>
      </c>
      <c r="B33" t="s">
        <v>44</v>
      </c>
      <c r="C33">
        <v>2</v>
      </c>
      <c r="D33" t="s">
        <v>11</v>
      </c>
      <c r="E33">
        <v>2</v>
      </c>
    </row>
    <row r="34" spans="1:5" x14ac:dyDescent="0.25">
      <c r="A34">
        <v>1</v>
      </c>
      <c r="B34" t="s">
        <v>33</v>
      </c>
      <c r="C34">
        <v>16</v>
      </c>
      <c r="D34" t="s">
        <v>96</v>
      </c>
      <c r="E34">
        <v>3</v>
      </c>
    </row>
    <row r="35" spans="1:5" x14ac:dyDescent="0.25">
      <c r="A35">
        <v>2</v>
      </c>
      <c r="B35" t="s">
        <v>34</v>
      </c>
      <c r="C35">
        <v>1</v>
      </c>
      <c r="D35" t="s">
        <v>96</v>
      </c>
      <c r="E35">
        <v>3</v>
      </c>
    </row>
    <row r="36" spans="1:5" x14ac:dyDescent="0.25">
      <c r="A36">
        <v>3</v>
      </c>
      <c r="B36" t="s">
        <v>35</v>
      </c>
      <c r="C36">
        <v>0</v>
      </c>
      <c r="D36" t="s">
        <v>96</v>
      </c>
      <c r="E36">
        <v>3</v>
      </c>
    </row>
    <row r="37" spans="1:5" x14ac:dyDescent="0.25">
      <c r="A37">
        <v>4</v>
      </c>
      <c r="B37" t="s">
        <v>36</v>
      </c>
      <c r="C37">
        <v>0</v>
      </c>
      <c r="D37" t="s">
        <v>96</v>
      </c>
      <c r="E37">
        <v>3</v>
      </c>
    </row>
    <row r="38" spans="1:5" x14ac:dyDescent="0.25">
      <c r="A38">
        <v>5</v>
      </c>
      <c r="B38" t="s">
        <v>37</v>
      </c>
      <c r="C38">
        <v>0</v>
      </c>
      <c r="D38" t="s">
        <v>96</v>
      </c>
      <c r="E38">
        <v>3</v>
      </c>
    </row>
    <row r="39" spans="1:5" x14ac:dyDescent="0.25">
      <c r="A39">
        <v>6</v>
      </c>
      <c r="B39" t="s">
        <v>45</v>
      </c>
      <c r="C39">
        <v>0</v>
      </c>
      <c r="D39" t="s">
        <v>96</v>
      </c>
      <c r="E39">
        <v>3</v>
      </c>
    </row>
    <row r="40" spans="1:5" x14ac:dyDescent="0.25">
      <c r="A40">
        <v>7</v>
      </c>
      <c r="B40" t="s">
        <v>118</v>
      </c>
      <c r="C40">
        <v>0</v>
      </c>
      <c r="D40" t="s">
        <v>96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96</v>
      </c>
      <c r="E41">
        <v>3</v>
      </c>
    </row>
    <row r="42" spans="1:5" x14ac:dyDescent="0.25">
      <c r="A42">
        <v>9</v>
      </c>
      <c r="B42" t="s">
        <v>38</v>
      </c>
      <c r="C42">
        <v>0</v>
      </c>
      <c r="D42" t="s">
        <v>96</v>
      </c>
      <c r="E42">
        <v>3</v>
      </c>
    </row>
    <row r="43" spans="1:5" x14ac:dyDescent="0.25">
      <c r="A43">
        <v>10</v>
      </c>
      <c r="B43" t="s">
        <v>39</v>
      </c>
      <c r="C43">
        <v>0</v>
      </c>
      <c r="D43" t="s">
        <v>96</v>
      </c>
      <c r="E43">
        <v>3</v>
      </c>
    </row>
    <row r="44" spans="1:5" x14ac:dyDescent="0.25">
      <c r="A44">
        <v>11</v>
      </c>
      <c r="B44" t="s">
        <v>40</v>
      </c>
      <c r="C44">
        <v>6</v>
      </c>
      <c r="D44" t="s">
        <v>96</v>
      </c>
      <c r="E44">
        <v>3</v>
      </c>
    </row>
    <row r="45" spans="1:5" x14ac:dyDescent="0.25">
      <c r="A45">
        <v>12</v>
      </c>
      <c r="B45" t="s">
        <v>41</v>
      </c>
      <c r="C45">
        <v>0</v>
      </c>
      <c r="D45" t="s">
        <v>96</v>
      </c>
      <c r="E45">
        <v>3</v>
      </c>
    </row>
    <row r="46" spans="1:5" x14ac:dyDescent="0.25">
      <c r="A46">
        <v>13</v>
      </c>
      <c r="B46" t="s">
        <v>10</v>
      </c>
      <c r="C46">
        <v>0</v>
      </c>
      <c r="D46" t="s">
        <v>96</v>
      </c>
      <c r="E46">
        <v>3</v>
      </c>
    </row>
    <row r="47" spans="1:5" x14ac:dyDescent="0.25">
      <c r="A47">
        <v>14</v>
      </c>
      <c r="B47" t="s">
        <v>42</v>
      </c>
      <c r="C47">
        <v>0</v>
      </c>
      <c r="D47" t="s">
        <v>96</v>
      </c>
      <c r="E47">
        <v>3</v>
      </c>
    </row>
    <row r="48" spans="1:5" x14ac:dyDescent="0.25">
      <c r="A48">
        <v>15</v>
      </c>
      <c r="B48" t="s">
        <v>43</v>
      </c>
      <c r="C48">
        <v>0</v>
      </c>
      <c r="D48" t="s">
        <v>96</v>
      </c>
      <c r="E48">
        <v>3</v>
      </c>
    </row>
    <row r="49" spans="1:5" x14ac:dyDescent="0.25">
      <c r="A49">
        <v>16</v>
      </c>
      <c r="B49" t="s">
        <v>44</v>
      </c>
      <c r="C49">
        <v>0</v>
      </c>
      <c r="D49" t="s">
        <v>96</v>
      </c>
      <c r="E49">
        <v>3</v>
      </c>
    </row>
    <row r="50" spans="1:5" x14ac:dyDescent="0.25">
      <c r="A50">
        <v>1</v>
      </c>
      <c r="B50" t="s">
        <v>33</v>
      </c>
      <c r="C50">
        <v>0</v>
      </c>
      <c r="D50" t="s">
        <v>85</v>
      </c>
      <c r="E50">
        <v>4</v>
      </c>
    </row>
    <row r="51" spans="1:5" x14ac:dyDescent="0.25">
      <c r="A51">
        <v>2</v>
      </c>
      <c r="B51" t="s">
        <v>34</v>
      </c>
      <c r="C51">
        <v>6</v>
      </c>
      <c r="D51" t="s">
        <v>85</v>
      </c>
      <c r="E51">
        <v>4</v>
      </c>
    </row>
    <row r="52" spans="1:5" x14ac:dyDescent="0.25">
      <c r="A52">
        <v>3</v>
      </c>
      <c r="B52" t="s">
        <v>35</v>
      </c>
      <c r="C52">
        <v>0</v>
      </c>
      <c r="D52" t="s">
        <v>85</v>
      </c>
      <c r="E52">
        <v>4</v>
      </c>
    </row>
    <row r="53" spans="1:5" x14ac:dyDescent="0.25">
      <c r="A53">
        <v>4</v>
      </c>
      <c r="B53" t="s">
        <v>36</v>
      </c>
      <c r="C53">
        <v>0</v>
      </c>
      <c r="D53" t="s">
        <v>85</v>
      </c>
      <c r="E53">
        <v>4</v>
      </c>
    </row>
    <row r="54" spans="1:5" x14ac:dyDescent="0.25">
      <c r="A54">
        <v>5</v>
      </c>
      <c r="B54" t="s">
        <v>37</v>
      </c>
      <c r="C54">
        <v>0</v>
      </c>
      <c r="D54" t="s">
        <v>85</v>
      </c>
      <c r="E54">
        <v>4</v>
      </c>
    </row>
    <row r="55" spans="1:5" x14ac:dyDescent="0.25">
      <c r="A55">
        <v>6</v>
      </c>
      <c r="B55" t="s">
        <v>45</v>
      </c>
      <c r="C55">
        <v>0</v>
      </c>
      <c r="D55" t="s">
        <v>85</v>
      </c>
      <c r="E55">
        <v>4</v>
      </c>
    </row>
    <row r="56" spans="1:5" x14ac:dyDescent="0.25">
      <c r="A56">
        <v>7</v>
      </c>
      <c r="B56" t="s">
        <v>118</v>
      </c>
      <c r="C56">
        <v>0</v>
      </c>
      <c r="D56" t="s">
        <v>85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85</v>
      </c>
      <c r="E57">
        <v>4</v>
      </c>
    </row>
    <row r="58" spans="1:5" x14ac:dyDescent="0.25">
      <c r="A58">
        <v>9</v>
      </c>
      <c r="B58" t="s">
        <v>38</v>
      </c>
      <c r="C58">
        <v>0</v>
      </c>
      <c r="D58" t="s">
        <v>85</v>
      </c>
      <c r="E58">
        <v>4</v>
      </c>
    </row>
    <row r="59" spans="1:5" x14ac:dyDescent="0.25">
      <c r="A59">
        <v>10</v>
      </c>
      <c r="B59" t="s">
        <v>39</v>
      </c>
      <c r="C59">
        <v>0</v>
      </c>
      <c r="D59" t="s">
        <v>85</v>
      </c>
      <c r="E59">
        <v>4</v>
      </c>
    </row>
    <row r="60" spans="1:5" x14ac:dyDescent="0.25">
      <c r="A60">
        <v>11</v>
      </c>
      <c r="B60" t="s">
        <v>40</v>
      </c>
      <c r="C60">
        <v>0</v>
      </c>
      <c r="D60" t="s">
        <v>85</v>
      </c>
      <c r="E60">
        <v>4</v>
      </c>
    </row>
    <row r="61" spans="1:5" x14ac:dyDescent="0.25">
      <c r="A61">
        <v>12</v>
      </c>
      <c r="B61" t="s">
        <v>41</v>
      </c>
      <c r="C61">
        <v>0</v>
      </c>
      <c r="D61" t="s">
        <v>85</v>
      </c>
      <c r="E61">
        <v>4</v>
      </c>
    </row>
    <row r="62" spans="1:5" x14ac:dyDescent="0.25">
      <c r="A62">
        <v>13</v>
      </c>
      <c r="B62" t="s">
        <v>10</v>
      </c>
      <c r="C62">
        <v>0</v>
      </c>
      <c r="D62" t="s">
        <v>85</v>
      </c>
      <c r="E62">
        <v>4</v>
      </c>
    </row>
    <row r="63" spans="1:5" x14ac:dyDescent="0.25">
      <c r="A63">
        <v>14</v>
      </c>
      <c r="B63" t="s">
        <v>42</v>
      </c>
      <c r="C63">
        <v>0</v>
      </c>
      <c r="D63" t="s">
        <v>85</v>
      </c>
      <c r="E63">
        <v>4</v>
      </c>
    </row>
    <row r="64" spans="1:5" x14ac:dyDescent="0.25">
      <c r="A64">
        <v>15</v>
      </c>
      <c r="B64" t="s">
        <v>43</v>
      </c>
      <c r="C64">
        <v>0</v>
      </c>
      <c r="D64" t="s">
        <v>85</v>
      </c>
      <c r="E64">
        <v>4</v>
      </c>
    </row>
    <row r="65" spans="1:5" x14ac:dyDescent="0.25">
      <c r="A65">
        <v>16</v>
      </c>
      <c r="B65" t="s">
        <v>44</v>
      </c>
      <c r="C65">
        <v>0</v>
      </c>
      <c r="D65" t="s">
        <v>85</v>
      </c>
      <c r="E65">
        <v>4</v>
      </c>
    </row>
    <row r="66" spans="1:5" x14ac:dyDescent="0.25">
      <c r="A66">
        <v>1</v>
      </c>
      <c r="B66" t="s">
        <v>33</v>
      </c>
      <c r="C66">
        <v>3</v>
      </c>
      <c r="D66" t="s">
        <v>119</v>
      </c>
      <c r="E66">
        <v>5</v>
      </c>
    </row>
    <row r="67" spans="1:5" x14ac:dyDescent="0.25">
      <c r="A67">
        <v>2</v>
      </c>
      <c r="B67" t="s">
        <v>34</v>
      </c>
      <c r="C67">
        <v>0</v>
      </c>
      <c r="D67" t="s">
        <v>119</v>
      </c>
      <c r="E67">
        <v>5</v>
      </c>
    </row>
    <row r="68" spans="1:5" x14ac:dyDescent="0.25">
      <c r="A68">
        <v>3</v>
      </c>
      <c r="B68" t="s">
        <v>35</v>
      </c>
      <c r="C68">
        <v>0</v>
      </c>
      <c r="D68" t="s">
        <v>119</v>
      </c>
      <c r="E68">
        <v>5</v>
      </c>
    </row>
    <row r="69" spans="1:5" x14ac:dyDescent="0.25">
      <c r="A69">
        <v>4</v>
      </c>
      <c r="B69" t="s">
        <v>36</v>
      </c>
      <c r="C69">
        <v>0</v>
      </c>
      <c r="D69" t="s">
        <v>119</v>
      </c>
      <c r="E69">
        <v>5</v>
      </c>
    </row>
    <row r="70" spans="1:5" x14ac:dyDescent="0.25">
      <c r="A70">
        <v>5</v>
      </c>
      <c r="B70" t="s">
        <v>37</v>
      </c>
      <c r="C70">
        <v>0</v>
      </c>
      <c r="D70" t="s">
        <v>119</v>
      </c>
      <c r="E70">
        <v>5</v>
      </c>
    </row>
    <row r="71" spans="1:5" x14ac:dyDescent="0.25">
      <c r="A71">
        <v>6</v>
      </c>
      <c r="B71" t="s">
        <v>45</v>
      </c>
      <c r="C71">
        <v>0</v>
      </c>
      <c r="D71" t="s">
        <v>119</v>
      </c>
      <c r="E71">
        <v>5</v>
      </c>
    </row>
    <row r="72" spans="1:5" x14ac:dyDescent="0.25">
      <c r="A72">
        <v>7</v>
      </c>
      <c r="B72" t="s">
        <v>118</v>
      </c>
      <c r="C72">
        <v>0</v>
      </c>
      <c r="D72" t="s">
        <v>119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119</v>
      </c>
      <c r="E73">
        <v>5</v>
      </c>
    </row>
    <row r="74" spans="1:5" x14ac:dyDescent="0.25">
      <c r="A74">
        <v>9</v>
      </c>
      <c r="B74" t="s">
        <v>38</v>
      </c>
      <c r="C74">
        <v>0</v>
      </c>
      <c r="D74" t="s">
        <v>119</v>
      </c>
      <c r="E74">
        <v>5</v>
      </c>
    </row>
    <row r="75" spans="1:5" x14ac:dyDescent="0.25">
      <c r="A75">
        <v>10</v>
      </c>
      <c r="B75" t="s">
        <v>39</v>
      </c>
      <c r="C75">
        <v>0</v>
      </c>
      <c r="D75" t="s">
        <v>119</v>
      </c>
      <c r="E75">
        <v>5</v>
      </c>
    </row>
    <row r="76" spans="1:5" x14ac:dyDescent="0.25">
      <c r="A76">
        <v>11</v>
      </c>
      <c r="B76" t="s">
        <v>40</v>
      </c>
      <c r="C76">
        <v>3</v>
      </c>
      <c r="D76" t="s">
        <v>119</v>
      </c>
      <c r="E76">
        <v>5</v>
      </c>
    </row>
    <row r="77" spans="1:5" x14ac:dyDescent="0.25">
      <c r="A77">
        <v>12</v>
      </c>
      <c r="B77" t="s">
        <v>41</v>
      </c>
      <c r="C77">
        <v>0</v>
      </c>
      <c r="D77" t="s">
        <v>119</v>
      </c>
      <c r="E77">
        <v>5</v>
      </c>
    </row>
    <row r="78" spans="1:5" x14ac:dyDescent="0.25">
      <c r="A78">
        <v>13</v>
      </c>
      <c r="B78" t="s">
        <v>10</v>
      </c>
      <c r="C78">
        <v>0</v>
      </c>
      <c r="D78" t="s">
        <v>119</v>
      </c>
      <c r="E78">
        <v>5</v>
      </c>
    </row>
    <row r="79" spans="1:5" x14ac:dyDescent="0.25">
      <c r="A79">
        <v>14</v>
      </c>
      <c r="B79" t="s">
        <v>42</v>
      </c>
      <c r="C79">
        <v>0</v>
      </c>
      <c r="D79" t="s">
        <v>119</v>
      </c>
      <c r="E79">
        <v>5</v>
      </c>
    </row>
    <row r="80" spans="1:5" x14ac:dyDescent="0.25">
      <c r="A80">
        <v>15</v>
      </c>
      <c r="B80" t="s">
        <v>43</v>
      </c>
      <c r="C80">
        <v>0</v>
      </c>
      <c r="D80" t="s">
        <v>119</v>
      </c>
      <c r="E80">
        <v>5</v>
      </c>
    </row>
    <row r="81" spans="1:5" x14ac:dyDescent="0.25">
      <c r="A81">
        <v>16</v>
      </c>
      <c r="B81" t="s">
        <v>44</v>
      </c>
      <c r="C81">
        <v>0</v>
      </c>
      <c r="D81" t="s">
        <v>119</v>
      </c>
      <c r="E81">
        <v>5</v>
      </c>
    </row>
    <row r="82" spans="1:5" x14ac:dyDescent="0.25">
      <c r="A82">
        <v>1</v>
      </c>
      <c r="B82" t="s">
        <v>33</v>
      </c>
      <c r="C82">
        <v>0</v>
      </c>
      <c r="D82" t="s">
        <v>38</v>
      </c>
      <c r="E82">
        <v>6</v>
      </c>
    </row>
    <row r="83" spans="1:5" x14ac:dyDescent="0.25">
      <c r="A83">
        <v>2</v>
      </c>
      <c r="B83" t="s">
        <v>34</v>
      </c>
      <c r="C83">
        <v>0</v>
      </c>
      <c r="D83" t="s">
        <v>38</v>
      </c>
      <c r="E83">
        <v>6</v>
      </c>
    </row>
    <row r="84" spans="1:5" x14ac:dyDescent="0.25">
      <c r="A84">
        <v>3</v>
      </c>
      <c r="B84" t="s">
        <v>35</v>
      </c>
      <c r="C84">
        <v>0</v>
      </c>
      <c r="D84" t="s">
        <v>38</v>
      </c>
      <c r="E84">
        <v>6</v>
      </c>
    </row>
    <row r="85" spans="1:5" x14ac:dyDescent="0.25">
      <c r="A85">
        <v>4</v>
      </c>
      <c r="B85" t="s">
        <v>36</v>
      </c>
      <c r="C85">
        <v>0</v>
      </c>
      <c r="D85" t="s">
        <v>38</v>
      </c>
      <c r="E85">
        <v>6</v>
      </c>
    </row>
    <row r="86" spans="1:5" x14ac:dyDescent="0.25">
      <c r="A86">
        <v>5</v>
      </c>
      <c r="B86" t="s">
        <v>37</v>
      </c>
      <c r="C86">
        <v>0</v>
      </c>
      <c r="D86" t="s">
        <v>38</v>
      </c>
      <c r="E86">
        <v>6</v>
      </c>
    </row>
    <row r="87" spans="1:5" x14ac:dyDescent="0.25">
      <c r="A87">
        <v>6</v>
      </c>
      <c r="B87" t="s">
        <v>45</v>
      </c>
      <c r="C87">
        <v>0</v>
      </c>
      <c r="D87" t="s">
        <v>38</v>
      </c>
      <c r="E87">
        <v>6</v>
      </c>
    </row>
    <row r="88" spans="1:5" x14ac:dyDescent="0.25">
      <c r="A88">
        <v>7</v>
      </c>
      <c r="B88" t="s">
        <v>118</v>
      </c>
      <c r="C88">
        <v>0</v>
      </c>
      <c r="D88" t="s">
        <v>38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38</v>
      </c>
      <c r="E89">
        <v>6</v>
      </c>
    </row>
    <row r="90" spans="1:5" x14ac:dyDescent="0.25">
      <c r="A90">
        <v>9</v>
      </c>
      <c r="B90" t="s">
        <v>38</v>
      </c>
      <c r="C90">
        <v>0</v>
      </c>
      <c r="D90" t="s">
        <v>38</v>
      </c>
      <c r="E90">
        <v>6</v>
      </c>
    </row>
    <row r="91" spans="1:5" x14ac:dyDescent="0.25">
      <c r="A91">
        <v>10</v>
      </c>
      <c r="B91" t="s">
        <v>39</v>
      </c>
      <c r="C91">
        <v>0</v>
      </c>
      <c r="D91" t="s">
        <v>38</v>
      </c>
      <c r="E91">
        <v>6</v>
      </c>
    </row>
    <row r="92" spans="1:5" x14ac:dyDescent="0.25">
      <c r="A92">
        <v>11</v>
      </c>
      <c r="B92" t="s">
        <v>40</v>
      </c>
      <c r="C92">
        <v>0</v>
      </c>
      <c r="D92" t="s">
        <v>38</v>
      </c>
      <c r="E92">
        <v>6</v>
      </c>
    </row>
    <row r="93" spans="1:5" x14ac:dyDescent="0.25">
      <c r="A93">
        <v>12</v>
      </c>
      <c r="B93" t="s">
        <v>41</v>
      </c>
      <c r="C93">
        <v>0</v>
      </c>
      <c r="D93" t="s">
        <v>38</v>
      </c>
      <c r="E93">
        <v>6</v>
      </c>
    </row>
    <row r="94" spans="1:5" x14ac:dyDescent="0.25">
      <c r="A94">
        <v>13</v>
      </c>
      <c r="B94" t="s">
        <v>10</v>
      </c>
      <c r="C94">
        <v>0</v>
      </c>
      <c r="D94" t="s">
        <v>38</v>
      </c>
      <c r="E94">
        <v>6</v>
      </c>
    </row>
    <row r="95" spans="1:5" x14ac:dyDescent="0.25">
      <c r="A95">
        <v>14</v>
      </c>
      <c r="B95" t="s">
        <v>42</v>
      </c>
      <c r="C95">
        <v>0</v>
      </c>
      <c r="D95" t="s">
        <v>38</v>
      </c>
      <c r="E95">
        <v>6</v>
      </c>
    </row>
    <row r="96" spans="1:5" x14ac:dyDescent="0.25">
      <c r="A96">
        <v>15</v>
      </c>
      <c r="B96" t="s">
        <v>43</v>
      </c>
      <c r="C96">
        <v>0</v>
      </c>
      <c r="D96" t="s">
        <v>38</v>
      </c>
      <c r="E96">
        <v>6</v>
      </c>
    </row>
    <row r="97" spans="1:5" x14ac:dyDescent="0.25">
      <c r="A97">
        <v>16</v>
      </c>
      <c r="B97" t="s">
        <v>44</v>
      </c>
      <c r="C97">
        <v>0</v>
      </c>
      <c r="D97" t="s">
        <v>38</v>
      </c>
      <c r="E97">
        <v>6</v>
      </c>
    </row>
    <row r="98" spans="1:5" x14ac:dyDescent="0.25">
      <c r="A98">
        <v>1</v>
      </c>
      <c r="B98" t="s">
        <v>33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34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35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36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37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45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118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38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39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40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41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42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43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44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33</v>
      </c>
      <c r="C114">
        <v>120</v>
      </c>
      <c r="D114" t="s">
        <v>84</v>
      </c>
      <c r="E114">
        <v>8</v>
      </c>
    </row>
    <row r="115" spans="1:5" x14ac:dyDescent="0.25">
      <c r="A115">
        <v>2</v>
      </c>
      <c r="B115" t="s">
        <v>34</v>
      </c>
      <c r="C115">
        <v>22</v>
      </c>
      <c r="D115" t="s">
        <v>84</v>
      </c>
      <c r="E115">
        <v>8</v>
      </c>
    </row>
    <row r="116" spans="1:5" x14ac:dyDescent="0.25">
      <c r="A116">
        <v>3</v>
      </c>
      <c r="B116" t="s">
        <v>35</v>
      </c>
      <c r="C116">
        <v>3</v>
      </c>
      <c r="D116" t="s">
        <v>84</v>
      </c>
      <c r="E116">
        <v>8</v>
      </c>
    </row>
    <row r="117" spans="1:5" x14ac:dyDescent="0.25">
      <c r="A117">
        <v>4</v>
      </c>
      <c r="B117" t="s">
        <v>36</v>
      </c>
      <c r="C117">
        <v>0</v>
      </c>
      <c r="D117" t="s">
        <v>84</v>
      </c>
      <c r="E117">
        <v>8</v>
      </c>
    </row>
    <row r="118" spans="1:5" x14ac:dyDescent="0.25">
      <c r="A118">
        <v>5</v>
      </c>
      <c r="B118" t="s">
        <v>37</v>
      </c>
      <c r="C118">
        <v>0</v>
      </c>
      <c r="D118" t="s">
        <v>84</v>
      </c>
      <c r="E118">
        <v>8</v>
      </c>
    </row>
    <row r="119" spans="1:5" x14ac:dyDescent="0.25">
      <c r="A119">
        <v>6</v>
      </c>
      <c r="B119" t="s">
        <v>45</v>
      </c>
      <c r="C119">
        <v>0</v>
      </c>
      <c r="D119" t="s">
        <v>84</v>
      </c>
      <c r="E119">
        <v>8</v>
      </c>
    </row>
    <row r="120" spans="1:5" x14ac:dyDescent="0.25">
      <c r="A120">
        <v>7</v>
      </c>
      <c r="B120" t="s">
        <v>118</v>
      </c>
      <c r="C120">
        <v>0</v>
      </c>
      <c r="D120" t="s">
        <v>84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84</v>
      </c>
      <c r="E121" s="2">
        <v>8</v>
      </c>
    </row>
    <row r="122" spans="1:5" x14ac:dyDescent="0.25">
      <c r="A122" s="2">
        <v>9</v>
      </c>
      <c r="B122" s="2" t="s">
        <v>38</v>
      </c>
      <c r="C122" s="2">
        <v>0</v>
      </c>
      <c r="D122" s="2" t="s">
        <v>84</v>
      </c>
      <c r="E122" s="2">
        <v>8</v>
      </c>
    </row>
    <row r="123" spans="1:5" x14ac:dyDescent="0.25">
      <c r="A123" s="2">
        <v>10</v>
      </c>
      <c r="B123" s="2" t="s">
        <v>39</v>
      </c>
      <c r="C123" s="2">
        <v>2</v>
      </c>
      <c r="D123" s="2" t="s">
        <v>84</v>
      </c>
      <c r="E123" s="2">
        <v>8</v>
      </c>
    </row>
    <row r="124" spans="1:5" x14ac:dyDescent="0.25">
      <c r="A124" s="2">
        <v>11</v>
      </c>
      <c r="B124" s="2" t="s">
        <v>40</v>
      </c>
      <c r="C124" s="2">
        <v>78</v>
      </c>
      <c r="D124" s="2" t="s">
        <v>84</v>
      </c>
      <c r="E124" s="2">
        <v>8</v>
      </c>
    </row>
    <row r="125" spans="1:5" x14ac:dyDescent="0.25">
      <c r="A125" s="2">
        <v>12</v>
      </c>
      <c r="B125" s="2" t="s">
        <v>41</v>
      </c>
      <c r="C125" s="2">
        <v>0</v>
      </c>
      <c r="D125" s="2" t="s">
        <v>84</v>
      </c>
      <c r="E125" s="2">
        <v>8</v>
      </c>
    </row>
    <row r="126" spans="1:5" x14ac:dyDescent="0.25">
      <c r="A126" s="2">
        <v>13</v>
      </c>
      <c r="B126" s="2" t="s">
        <v>10</v>
      </c>
      <c r="C126" s="2">
        <v>0</v>
      </c>
      <c r="D126" s="2" t="s">
        <v>84</v>
      </c>
      <c r="E126" s="2">
        <v>8</v>
      </c>
    </row>
    <row r="127" spans="1:5" x14ac:dyDescent="0.25">
      <c r="A127" s="2">
        <v>14</v>
      </c>
      <c r="B127" s="2" t="s">
        <v>42</v>
      </c>
      <c r="C127" s="2">
        <v>1</v>
      </c>
      <c r="D127" s="2" t="s">
        <v>84</v>
      </c>
      <c r="E127" s="2">
        <v>8</v>
      </c>
    </row>
    <row r="128" spans="1:5" x14ac:dyDescent="0.25">
      <c r="A128" s="2">
        <v>15</v>
      </c>
      <c r="B128" s="2" t="s">
        <v>43</v>
      </c>
      <c r="C128" s="2">
        <v>0</v>
      </c>
      <c r="D128" s="2" t="s">
        <v>84</v>
      </c>
      <c r="E128" s="2">
        <v>8</v>
      </c>
    </row>
    <row r="129" spans="1:5" x14ac:dyDescent="0.25">
      <c r="A129" s="2">
        <v>16</v>
      </c>
      <c r="B129" s="2" t="s">
        <v>44</v>
      </c>
      <c r="C129" s="2">
        <v>3</v>
      </c>
      <c r="D129" s="2" t="s">
        <v>84</v>
      </c>
      <c r="E129" s="2">
        <v>8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97</v>
      </c>
      <c r="B1" t="s">
        <v>102</v>
      </c>
      <c r="C1" t="s">
        <v>2</v>
      </c>
      <c r="D1" t="s">
        <v>112</v>
      </c>
    </row>
    <row r="2" spans="1:4" x14ac:dyDescent="0.25">
      <c r="A2">
        <v>1</v>
      </c>
      <c r="B2">
        <v>0</v>
      </c>
      <c r="C2" t="s">
        <v>86</v>
      </c>
      <c r="D2" t="s">
        <v>3</v>
      </c>
    </row>
    <row r="3" spans="1:4" x14ac:dyDescent="0.25">
      <c r="A3">
        <v>2</v>
      </c>
      <c r="B3">
        <v>0</v>
      </c>
      <c r="C3" t="s">
        <v>86</v>
      </c>
      <c r="D3" t="s">
        <v>87</v>
      </c>
    </row>
    <row r="4" spans="1:4" x14ac:dyDescent="0.25">
      <c r="A4">
        <v>3</v>
      </c>
      <c r="B4">
        <v>0</v>
      </c>
      <c r="C4" t="s">
        <v>86</v>
      </c>
      <c r="D4" t="s">
        <v>88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97</v>
      </c>
      <c r="B1" t="s">
        <v>133</v>
      </c>
      <c r="C1" t="s">
        <v>102</v>
      </c>
    </row>
    <row r="2" spans="1:3" x14ac:dyDescent="0.25">
      <c r="A2">
        <v>1</v>
      </c>
      <c r="B2" t="s">
        <v>12</v>
      </c>
      <c r="C2">
        <v>243</v>
      </c>
    </row>
    <row r="3" spans="1:3" x14ac:dyDescent="0.25">
      <c r="A3">
        <v>2</v>
      </c>
      <c r="B3" t="s">
        <v>13</v>
      </c>
      <c r="C3">
        <v>52</v>
      </c>
    </row>
    <row r="4" spans="1:3" x14ac:dyDescent="0.25">
      <c r="A4">
        <v>3</v>
      </c>
      <c r="B4" t="s">
        <v>14</v>
      </c>
      <c r="C4">
        <v>26</v>
      </c>
    </row>
    <row r="5" spans="1:3" x14ac:dyDescent="0.25">
      <c r="A5">
        <v>4</v>
      </c>
      <c r="B5" t="s">
        <v>81</v>
      </c>
      <c r="C5">
        <v>97</v>
      </c>
    </row>
    <row r="6" spans="1:3" x14ac:dyDescent="0.25">
      <c r="A6">
        <v>5</v>
      </c>
      <c r="B6" t="s">
        <v>82</v>
      </c>
      <c r="C6">
        <v>0</v>
      </c>
    </row>
    <row r="7" spans="1:3" x14ac:dyDescent="0.25">
      <c r="A7">
        <v>6</v>
      </c>
      <c r="B7" t="s">
        <v>134</v>
      </c>
      <c r="C7">
        <v>0</v>
      </c>
    </row>
    <row r="8" spans="1:3" x14ac:dyDescent="0.25">
      <c r="A8">
        <v>7</v>
      </c>
      <c r="B8" t="s">
        <v>15</v>
      </c>
      <c r="C8">
        <v>0</v>
      </c>
    </row>
    <row r="9" spans="1:3" x14ac:dyDescent="0.25">
      <c r="A9">
        <v>8</v>
      </c>
      <c r="B9" t="s">
        <v>16</v>
      </c>
      <c r="C9">
        <v>0</v>
      </c>
    </row>
    <row r="10" spans="1:3" x14ac:dyDescent="0.25">
      <c r="A10">
        <v>9</v>
      </c>
      <c r="B10" t="s">
        <v>17</v>
      </c>
      <c r="C10">
        <v>0</v>
      </c>
    </row>
    <row r="11" spans="1:3" x14ac:dyDescent="0.25">
      <c r="A11">
        <v>10</v>
      </c>
      <c r="B11" t="s">
        <v>18</v>
      </c>
      <c r="C11">
        <v>0</v>
      </c>
    </row>
    <row r="12" spans="1:3" x14ac:dyDescent="0.25">
      <c r="A12">
        <v>11</v>
      </c>
      <c r="B12" t="s">
        <v>83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97</v>
      </c>
      <c r="B1" t="s">
        <v>129</v>
      </c>
      <c r="C1" t="s">
        <v>29</v>
      </c>
      <c r="D1" t="s">
        <v>130</v>
      </c>
    </row>
    <row r="2" spans="1:4" x14ac:dyDescent="0.25">
      <c r="A2">
        <v>1</v>
      </c>
      <c r="B2" t="s">
        <v>131</v>
      </c>
      <c r="C2">
        <v>23607</v>
      </c>
      <c r="D2">
        <v>29348</v>
      </c>
    </row>
    <row r="3" spans="1:4" x14ac:dyDescent="0.25">
      <c r="A3">
        <v>2</v>
      </c>
      <c r="B3" t="s">
        <v>132</v>
      </c>
      <c r="C3">
        <v>794</v>
      </c>
      <c r="D3">
        <v>1029</v>
      </c>
    </row>
    <row r="4" spans="1:4" x14ac:dyDescent="0.25">
      <c r="A4">
        <v>3</v>
      </c>
      <c r="B4" t="s">
        <v>21</v>
      </c>
      <c r="C4">
        <v>586</v>
      </c>
      <c r="D4">
        <v>763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F26" sqref="F26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97</v>
      </c>
      <c r="B1" t="s">
        <v>98</v>
      </c>
      <c r="C1" t="s">
        <v>99</v>
      </c>
      <c r="D1" t="s">
        <v>100</v>
      </c>
      <c r="E1" t="s">
        <v>101</v>
      </c>
      <c r="F1" t="s">
        <v>102</v>
      </c>
      <c r="G1" t="s">
        <v>103</v>
      </c>
    </row>
    <row r="2" spans="1:7" x14ac:dyDescent="0.25">
      <c r="A2">
        <v>1</v>
      </c>
      <c r="B2" t="s">
        <v>125</v>
      </c>
      <c r="C2" t="s">
        <v>30</v>
      </c>
      <c r="D2" t="s">
        <v>29</v>
      </c>
      <c r="E2">
        <v>1</v>
      </c>
      <c r="F2">
        <v>131</v>
      </c>
      <c r="G2">
        <v>1</v>
      </c>
    </row>
    <row r="3" spans="1:7" x14ac:dyDescent="0.25">
      <c r="A3">
        <v>2</v>
      </c>
      <c r="B3" t="s">
        <v>124</v>
      </c>
      <c r="C3" t="s">
        <v>30</v>
      </c>
      <c r="D3" t="s">
        <v>29</v>
      </c>
      <c r="E3">
        <v>1</v>
      </c>
      <c r="F3">
        <v>40</v>
      </c>
      <c r="G3">
        <v>1</v>
      </c>
    </row>
    <row r="4" spans="1:7" x14ac:dyDescent="0.25">
      <c r="A4">
        <v>3</v>
      </c>
      <c r="B4" t="s">
        <v>141</v>
      </c>
      <c r="C4" t="s">
        <v>30</v>
      </c>
      <c r="D4" t="s">
        <v>29</v>
      </c>
      <c r="E4">
        <v>1</v>
      </c>
      <c r="F4">
        <v>31</v>
      </c>
      <c r="G4">
        <v>1</v>
      </c>
    </row>
    <row r="5" spans="1:7" x14ac:dyDescent="0.25">
      <c r="A5">
        <v>4</v>
      </c>
      <c r="B5" t="s">
        <v>146</v>
      </c>
      <c r="C5" t="s">
        <v>30</v>
      </c>
      <c r="D5" t="s">
        <v>29</v>
      </c>
      <c r="E5">
        <v>1</v>
      </c>
      <c r="F5">
        <v>10</v>
      </c>
      <c r="G5">
        <v>1</v>
      </c>
    </row>
    <row r="6" spans="1:7" x14ac:dyDescent="0.25">
      <c r="A6">
        <v>5</v>
      </c>
      <c r="B6" t="s">
        <v>140</v>
      </c>
      <c r="C6" t="s">
        <v>30</v>
      </c>
      <c r="D6" t="s">
        <v>29</v>
      </c>
      <c r="E6">
        <v>1</v>
      </c>
      <c r="F6">
        <v>4</v>
      </c>
      <c r="G6">
        <v>1</v>
      </c>
    </row>
    <row r="7" spans="1:7" x14ac:dyDescent="0.25">
      <c r="A7">
        <v>6</v>
      </c>
      <c r="B7" t="s">
        <v>104</v>
      </c>
      <c r="C7" t="s">
        <v>30</v>
      </c>
      <c r="D7" t="s">
        <v>29</v>
      </c>
      <c r="E7">
        <v>1</v>
      </c>
      <c r="F7">
        <v>20</v>
      </c>
      <c r="G7">
        <v>1</v>
      </c>
    </row>
    <row r="8" spans="1:7" x14ac:dyDescent="0.25">
      <c r="A8">
        <v>1</v>
      </c>
      <c r="B8" t="s">
        <v>125</v>
      </c>
      <c r="C8" t="s">
        <v>30</v>
      </c>
      <c r="D8" t="s">
        <v>9</v>
      </c>
      <c r="E8">
        <v>2</v>
      </c>
      <c r="F8">
        <v>319</v>
      </c>
      <c r="G8">
        <v>1</v>
      </c>
    </row>
    <row r="9" spans="1:7" x14ac:dyDescent="0.25">
      <c r="A9">
        <v>2</v>
      </c>
      <c r="B9" t="s">
        <v>124</v>
      </c>
      <c r="C9" t="s">
        <v>30</v>
      </c>
      <c r="D9" t="s">
        <v>9</v>
      </c>
      <c r="E9">
        <v>2</v>
      </c>
      <c r="F9">
        <v>62</v>
      </c>
      <c r="G9">
        <v>1</v>
      </c>
    </row>
    <row r="10" spans="1:7" x14ac:dyDescent="0.25">
      <c r="A10">
        <v>3</v>
      </c>
      <c r="B10" t="s">
        <v>141</v>
      </c>
      <c r="C10" t="s">
        <v>30</v>
      </c>
      <c r="D10" t="s">
        <v>9</v>
      </c>
      <c r="E10">
        <v>2</v>
      </c>
      <c r="F10">
        <v>96</v>
      </c>
      <c r="G10">
        <v>1</v>
      </c>
    </row>
    <row r="11" spans="1:7" x14ac:dyDescent="0.25">
      <c r="A11">
        <v>4</v>
      </c>
      <c r="B11" t="s">
        <v>146</v>
      </c>
      <c r="C11" t="s">
        <v>30</v>
      </c>
      <c r="D11" t="s">
        <v>9</v>
      </c>
      <c r="E11">
        <v>2</v>
      </c>
      <c r="F11">
        <v>18</v>
      </c>
      <c r="G11">
        <v>1</v>
      </c>
    </row>
    <row r="12" spans="1:7" x14ac:dyDescent="0.25">
      <c r="A12">
        <v>5</v>
      </c>
      <c r="B12" t="s">
        <v>140</v>
      </c>
      <c r="C12" t="s">
        <v>30</v>
      </c>
      <c r="D12" t="s">
        <v>9</v>
      </c>
      <c r="E12">
        <v>2</v>
      </c>
      <c r="F12">
        <v>8</v>
      </c>
      <c r="G12">
        <v>1</v>
      </c>
    </row>
    <row r="13" spans="1:7" x14ac:dyDescent="0.25">
      <c r="A13">
        <v>6</v>
      </c>
      <c r="B13" t="s">
        <v>104</v>
      </c>
      <c r="C13" t="s">
        <v>30</v>
      </c>
      <c r="D13" t="s">
        <v>9</v>
      </c>
      <c r="E13">
        <v>2</v>
      </c>
      <c r="F13">
        <v>31</v>
      </c>
      <c r="G13">
        <v>1</v>
      </c>
    </row>
    <row r="14" spans="1:7" x14ac:dyDescent="0.25">
      <c r="A14">
        <v>1</v>
      </c>
      <c r="B14" t="s">
        <v>125</v>
      </c>
      <c r="C14" t="s">
        <v>31</v>
      </c>
      <c r="D14" t="s">
        <v>29</v>
      </c>
      <c r="E14">
        <v>1</v>
      </c>
      <c r="F14">
        <v>21</v>
      </c>
      <c r="G14">
        <v>2</v>
      </c>
    </row>
    <row r="15" spans="1:7" x14ac:dyDescent="0.25">
      <c r="A15">
        <v>2</v>
      </c>
      <c r="B15" t="s">
        <v>124</v>
      </c>
      <c r="C15" t="s">
        <v>31</v>
      </c>
      <c r="D15" t="s">
        <v>29</v>
      </c>
      <c r="E15">
        <v>1</v>
      </c>
      <c r="F15">
        <v>30</v>
      </c>
      <c r="G15">
        <v>2</v>
      </c>
    </row>
    <row r="16" spans="1:7" x14ac:dyDescent="0.25">
      <c r="A16">
        <v>3</v>
      </c>
      <c r="B16" t="s">
        <v>141</v>
      </c>
      <c r="C16" t="s">
        <v>31</v>
      </c>
      <c r="D16" t="s">
        <v>29</v>
      </c>
      <c r="E16">
        <v>1</v>
      </c>
      <c r="F16">
        <v>1</v>
      </c>
      <c r="G16">
        <v>2</v>
      </c>
    </row>
    <row r="17" spans="1:7" x14ac:dyDescent="0.25">
      <c r="A17">
        <v>4</v>
      </c>
      <c r="B17" t="s">
        <v>146</v>
      </c>
      <c r="C17" t="s">
        <v>31</v>
      </c>
      <c r="D17" t="s">
        <v>29</v>
      </c>
      <c r="E17">
        <v>1</v>
      </c>
      <c r="F17">
        <v>1</v>
      </c>
      <c r="G17">
        <v>2</v>
      </c>
    </row>
    <row r="18" spans="1:7" x14ac:dyDescent="0.25">
      <c r="A18">
        <v>5</v>
      </c>
      <c r="B18" t="s">
        <v>140</v>
      </c>
      <c r="C18" t="s">
        <v>31</v>
      </c>
      <c r="D18" t="s">
        <v>29</v>
      </c>
      <c r="E18">
        <v>1</v>
      </c>
      <c r="F18">
        <v>1</v>
      </c>
      <c r="G18">
        <v>2</v>
      </c>
    </row>
    <row r="19" spans="1:7" x14ac:dyDescent="0.25">
      <c r="A19">
        <v>6</v>
      </c>
      <c r="B19" t="s">
        <v>104</v>
      </c>
      <c r="C19" t="s">
        <v>31</v>
      </c>
      <c r="D19" t="s">
        <v>29</v>
      </c>
      <c r="E19">
        <v>1</v>
      </c>
      <c r="F19">
        <v>5</v>
      </c>
      <c r="G19">
        <v>2</v>
      </c>
    </row>
    <row r="20" spans="1:7" x14ac:dyDescent="0.25">
      <c r="A20">
        <v>1</v>
      </c>
      <c r="B20" t="s">
        <v>125</v>
      </c>
      <c r="C20" t="s">
        <v>31</v>
      </c>
      <c r="D20" t="s">
        <v>9</v>
      </c>
      <c r="E20">
        <v>2</v>
      </c>
      <c r="F20">
        <v>26</v>
      </c>
      <c r="G20">
        <v>2</v>
      </c>
    </row>
    <row r="21" spans="1:7" x14ac:dyDescent="0.25">
      <c r="A21">
        <v>2</v>
      </c>
      <c r="B21" t="s">
        <v>124</v>
      </c>
      <c r="C21" t="s">
        <v>31</v>
      </c>
      <c r="D21" t="s">
        <v>9</v>
      </c>
      <c r="E21">
        <v>2</v>
      </c>
      <c r="F21">
        <v>43</v>
      </c>
      <c r="G21">
        <v>2</v>
      </c>
    </row>
    <row r="22" spans="1:7" x14ac:dyDescent="0.25">
      <c r="A22">
        <v>3</v>
      </c>
      <c r="B22" t="s">
        <v>141</v>
      </c>
      <c r="C22" t="s">
        <v>31</v>
      </c>
      <c r="D22" t="s">
        <v>9</v>
      </c>
      <c r="E22">
        <v>2</v>
      </c>
      <c r="F22">
        <v>1</v>
      </c>
      <c r="G22">
        <v>2</v>
      </c>
    </row>
    <row r="23" spans="1:7" x14ac:dyDescent="0.25">
      <c r="A23">
        <v>4</v>
      </c>
      <c r="B23" t="s">
        <v>146</v>
      </c>
      <c r="C23" t="s">
        <v>31</v>
      </c>
      <c r="D23" t="s">
        <v>9</v>
      </c>
      <c r="E23">
        <v>2</v>
      </c>
      <c r="F23">
        <v>1</v>
      </c>
      <c r="G23">
        <v>2</v>
      </c>
    </row>
    <row r="24" spans="1:7" x14ac:dyDescent="0.25">
      <c r="A24">
        <v>5</v>
      </c>
      <c r="B24" t="s">
        <v>140</v>
      </c>
      <c r="C24" t="s">
        <v>31</v>
      </c>
      <c r="D24" t="s">
        <v>9</v>
      </c>
      <c r="E24">
        <v>2</v>
      </c>
      <c r="F24">
        <v>1</v>
      </c>
      <c r="G24">
        <v>2</v>
      </c>
    </row>
    <row r="25" spans="1:7" x14ac:dyDescent="0.25">
      <c r="A25">
        <v>6</v>
      </c>
      <c r="B25" t="s">
        <v>104</v>
      </c>
      <c r="C25" t="s">
        <v>31</v>
      </c>
      <c r="D25" t="s">
        <v>9</v>
      </c>
      <c r="E25">
        <v>2</v>
      </c>
      <c r="F25">
        <v>7</v>
      </c>
      <c r="G25">
        <v>2</v>
      </c>
    </row>
    <row r="26" spans="1:7" x14ac:dyDescent="0.25">
      <c r="A26">
        <v>1</v>
      </c>
      <c r="B26" t="s">
        <v>125</v>
      </c>
      <c r="C26" t="s">
        <v>105</v>
      </c>
      <c r="D26" t="s">
        <v>29</v>
      </c>
      <c r="E26">
        <v>1</v>
      </c>
      <c r="F26">
        <v>0</v>
      </c>
      <c r="G26">
        <v>3</v>
      </c>
    </row>
    <row r="27" spans="1:7" x14ac:dyDescent="0.25">
      <c r="A27">
        <v>2</v>
      </c>
      <c r="B27" t="s">
        <v>124</v>
      </c>
      <c r="C27" t="s">
        <v>105</v>
      </c>
      <c r="D27" t="s">
        <v>29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141</v>
      </c>
      <c r="C28" t="s">
        <v>105</v>
      </c>
      <c r="D28" t="s">
        <v>29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146</v>
      </c>
      <c r="C29" t="s">
        <v>105</v>
      </c>
      <c r="D29" t="s">
        <v>29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140</v>
      </c>
      <c r="C30" t="s">
        <v>105</v>
      </c>
      <c r="D30" t="s">
        <v>29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104</v>
      </c>
      <c r="C31" t="s">
        <v>105</v>
      </c>
      <c r="D31" t="s">
        <v>29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125</v>
      </c>
      <c r="C32" t="s">
        <v>105</v>
      </c>
      <c r="D32" t="s">
        <v>9</v>
      </c>
      <c r="E32">
        <v>2</v>
      </c>
      <c r="F32">
        <v>0</v>
      </c>
      <c r="G32">
        <v>3</v>
      </c>
    </row>
    <row r="33" spans="1:7" x14ac:dyDescent="0.25">
      <c r="A33">
        <v>2</v>
      </c>
      <c r="B33" t="s">
        <v>124</v>
      </c>
      <c r="C33" t="s">
        <v>105</v>
      </c>
      <c r="D33" t="s">
        <v>9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141</v>
      </c>
      <c r="C34" t="s">
        <v>105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146</v>
      </c>
      <c r="C35" t="s">
        <v>105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140</v>
      </c>
      <c r="C36" t="s">
        <v>105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104</v>
      </c>
      <c r="C37" t="s">
        <v>105</v>
      </c>
      <c r="D37" t="s">
        <v>9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/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97</v>
      </c>
      <c r="B1" t="s">
        <v>98</v>
      </c>
      <c r="C1" t="s">
        <v>99</v>
      </c>
      <c r="D1" t="s">
        <v>100</v>
      </c>
      <c r="E1" t="s">
        <v>101</v>
      </c>
      <c r="F1" t="s">
        <v>102</v>
      </c>
      <c r="G1" t="s">
        <v>103</v>
      </c>
    </row>
    <row r="2" spans="1:7" x14ac:dyDescent="0.25">
      <c r="A2">
        <v>1</v>
      </c>
      <c r="B2" t="s">
        <v>125</v>
      </c>
      <c r="C2" t="s">
        <v>30</v>
      </c>
      <c r="D2" t="s">
        <v>29</v>
      </c>
      <c r="E2">
        <v>1</v>
      </c>
      <c r="F2">
        <v>131</v>
      </c>
      <c r="G2">
        <v>1</v>
      </c>
    </row>
    <row r="3" spans="1:7" x14ac:dyDescent="0.25">
      <c r="A3">
        <v>2</v>
      </c>
      <c r="B3" t="s">
        <v>124</v>
      </c>
      <c r="C3" t="s">
        <v>30</v>
      </c>
      <c r="D3" t="s">
        <v>29</v>
      </c>
      <c r="E3">
        <v>1</v>
      </c>
      <c r="F3">
        <v>40</v>
      </c>
      <c r="G3">
        <v>1</v>
      </c>
    </row>
    <row r="4" spans="1:7" x14ac:dyDescent="0.25">
      <c r="A4">
        <v>3</v>
      </c>
      <c r="B4" t="s">
        <v>141</v>
      </c>
      <c r="C4" t="s">
        <v>30</v>
      </c>
      <c r="D4" t="s">
        <v>29</v>
      </c>
      <c r="E4">
        <v>1</v>
      </c>
      <c r="F4">
        <v>31</v>
      </c>
      <c r="G4">
        <v>1</v>
      </c>
    </row>
    <row r="5" spans="1:7" x14ac:dyDescent="0.25">
      <c r="A5">
        <v>4</v>
      </c>
      <c r="B5" t="s">
        <v>146</v>
      </c>
      <c r="C5" t="s">
        <v>30</v>
      </c>
      <c r="D5" t="s">
        <v>29</v>
      </c>
      <c r="E5">
        <v>1</v>
      </c>
      <c r="F5">
        <v>10</v>
      </c>
      <c r="G5">
        <v>1</v>
      </c>
    </row>
    <row r="6" spans="1:7" x14ac:dyDescent="0.25">
      <c r="A6">
        <v>5</v>
      </c>
      <c r="B6" t="s">
        <v>140</v>
      </c>
      <c r="C6" t="s">
        <v>30</v>
      </c>
      <c r="D6" t="s">
        <v>29</v>
      </c>
      <c r="E6">
        <v>1</v>
      </c>
      <c r="F6">
        <v>4</v>
      </c>
      <c r="G6">
        <v>1</v>
      </c>
    </row>
    <row r="7" spans="1:7" x14ac:dyDescent="0.25">
      <c r="A7">
        <v>6</v>
      </c>
      <c r="B7" t="s">
        <v>104</v>
      </c>
      <c r="C7" t="s">
        <v>30</v>
      </c>
      <c r="D7" t="s">
        <v>29</v>
      </c>
      <c r="E7">
        <v>1</v>
      </c>
      <c r="F7">
        <v>20</v>
      </c>
      <c r="G7">
        <v>1</v>
      </c>
    </row>
    <row r="8" spans="1:7" x14ac:dyDescent="0.25">
      <c r="A8">
        <v>1</v>
      </c>
      <c r="B8" t="s">
        <v>125</v>
      </c>
      <c r="C8" t="s">
        <v>30</v>
      </c>
      <c r="D8" t="s">
        <v>9</v>
      </c>
      <c r="E8">
        <v>2</v>
      </c>
      <c r="F8">
        <v>319</v>
      </c>
      <c r="G8">
        <v>1</v>
      </c>
    </row>
    <row r="9" spans="1:7" x14ac:dyDescent="0.25">
      <c r="A9">
        <v>2</v>
      </c>
      <c r="B9" t="s">
        <v>124</v>
      </c>
      <c r="C9" t="s">
        <v>30</v>
      </c>
      <c r="D9" t="s">
        <v>9</v>
      </c>
      <c r="E9">
        <v>2</v>
      </c>
      <c r="F9">
        <v>62</v>
      </c>
      <c r="G9">
        <v>1</v>
      </c>
    </row>
    <row r="10" spans="1:7" x14ac:dyDescent="0.25">
      <c r="A10">
        <v>3</v>
      </c>
      <c r="B10" t="s">
        <v>141</v>
      </c>
      <c r="C10" t="s">
        <v>30</v>
      </c>
      <c r="D10" t="s">
        <v>9</v>
      </c>
      <c r="E10">
        <v>2</v>
      </c>
      <c r="F10">
        <v>96</v>
      </c>
      <c r="G10">
        <v>1</v>
      </c>
    </row>
    <row r="11" spans="1:7" x14ac:dyDescent="0.25">
      <c r="A11">
        <v>4</v>
      </c>
      <c r="B11" t="s">
        <v>146</v>
      </c>
      <c r="C11" t="s">
        <v>30</v>
      </c>
      <c r="D11" t="s">
        <v>9</v>
      </c>
      <c r="E11">
        <v>2</v>
      </c>
      <c r="F11">
        <v>18</v>
      </c>
      <c r="G11">
        <v>1</v>
      </c>
    </row>
    <row r="12" spans="1:7" x14ac:dyDescent="0.25">
      <c r="A12">
        <v>5</v>
      </c>
      <c r="B12" t="s">
        <v>140</v>
      </c>
      <c r="C12" t="s">
        <v>30</v>
      </c>
      <c r="D12" t="s">
        <v>9</v>
      </c>
      <c r="E12">
        <v>2</v>
      </c>
      <c r="F12">
        <v>8</v>
      </c>
      <c r="G12">
        <v>1</v>
      </c>
    </row>
    <row r="13" spans="1:7" x14ac:dyDescent="0.25">
      <c r="A13">
        <v>6</v>
      </c>
      <c r="B13" t="s">
        <v>104</v>
      </c>
      <c r="C13" t="s">
        <v>30</v>
      </c>
      <c r="D13" t="s">
        <v>9</v>
      </c>
      <c r="E13">
        <v>2</v>
      </c>
      <c r="F13">
        <v>31</v>
      </c>
      <c r="G13">
        <v>1</v>
      </c>
    </row>
    <row r="14" spans="1:7" x14ac:dyDescent="0.25">
      <c r="A14">
        <v>1</v>
      </c>
      <c r="B14" t="s">
        <v>125</v>
      </c>
      <c r="C14" t="s">
        <v>31</v>
      </c>
      <c r="D14" t="s">
        <v>29</v>
      </c>
      <c r="E14">
        <v>1</v>
      </c>
      <c r="F14">
        <v>21</v>
      </c>
      <c r="G14">
        <v>2</v>
      </c>
    </row>
    <row r="15" spans="1:7" x14ac:dyDescent="0.25">
      <c r="A15">
        <v>2</v>
      </c>
      <c r="B15" t="s">
        <v>124</v>
      </c>
      <c r="C15" t="s">
        <v>31</v>
      </c>
      <c r="D15" t="s">
        <v>29</v>
      </c>
      <c r="E15">
        <v>1</v>
      </c>
      <c r="F15">
        <v>30</v>
      </c>
      <c r="G15">
        <v>2</v>
      </c>
    </row>
    <row r="16" spans="1:7" x14ac:dyDescent="0.25">
      <c r="A16">
        <v>3</v>
      </c>
      <c r="B16" t="s">
        <v>141</v>
      </c>
      <c r="C16" t="s">
        <v>31</v>
      </c>
      <c r="D16" t="s">
        <v>29</v>
      </c>
      <c r="E16">
        <v>1</v>
      </c>
      <c r="F16">
        <v>1</v>
      </c>
      <c r="G16">
        <v>2</v>
      </c>
    </row>
    <row r="17" spans="1:7" x14ac:dyDescent="0.25">
      <c r="A17">
        <v>4</v>
      </c>
      <c r="B17" t="s">
        <v>146</v>
      </c>
      <c r="C17" t="s">
        <v>31</v>
      </c>
      <c r="D17" t="s">
        <v>29</v>
      </c>
      <c r="E17">
        <v>1</v>
      </c>
      <c r="F17">
        <v>1</v>
      </c>
      <c r="G17">
        <v>2</v>
      </c>
    </row>
    <row r="18" spans="1:7" x14ac:dyDescent="0.25">
      <c r="A18">
        <v>5</v>
      </c>
      <c r="B18" t="s">
        <v>140</v>
      </c>
      <c r="C18" t="s">
        <v>31</v>
      </c>
      <c r="D18" t="s">
        <v>29</v>
      </c>
      <c r="E18">
        <v>1</v>
      </c>
      <c r="F18">
        <v>1</v>
      </c>
      <c r="G18">
        <v>2</v>
      </c>
    </row>
    <row r="19" spans="1:7" x14ac:dyDescent="0.25">
      <c r="A19">
        <v>6</v>
      </c>
      <c r="B19" t="s">
        <v>104</v>
      </c>
      <c r="C19" t="s">
        <v>31</v>
      </c>
      <c r="D19" t="s">
        <v>29</v>
      </c>
      <c r="E19">
        <v>1</v>
      </c>
      <c r="F19">
        <v>5</v>
      </c>
      <c r="G19">
        <v>2</v>
      </c>
    </row>
    <row r="20" spans="1:7" x14ac:dyDescent="0.25">
      <c r="A20">
        <v>1</v>
      </c>
      <c r="B20" t="s">
        <v>125</v>
      </c>
      <c r="C20" t="s">
        <v>31</v>
      </c>
      <c r="D20" t="s">
        <v>9</v>
      </c>
      <c r="E20">
        <v>2</v>
      </c>
      <c r="F20">
        <v>26</v>
      </c>
      <c r="G20">
        <v>2</v>
      </c>
    </row>
    <row r="21" spans="1:7" x14ac:dyDescent="0.25">
      <c r="A21">
        <v>2</v>
      </c>
      <c r="B21" t="s">
        <v>124</v>
      </c>
      <c r="C21" t="s">
        <v>31</v>
      </c>
      <c r="D21" t="s">
        <v>9</v>
      </c>
      <c r="E21">
        <v>2</v>
      </c>
      <c r="F21">
        <v>43</v>
      </c>
      <c r="G21">
        <v>2</v>
      </c>
    </row>
    <row r="22" spans="1:7" x14ac:dyDescent="0.25">
      <c r="A22">
        <v>3</v>
      </c>
      <c r="B22" t="s">
        <v>141</v>
      </c>
      <c r="C22" t="s">
        <v>31</v>
      </c>
      <c r="D22" t="s">
        <v>9</v>
      </c>
      <c r="E22">
        <v>2</v>
      </c>
      <c r="F22">
        <v>1</v>
      </c>
      <c r="G22">
        <v>2</v>
      </c>
    </row>
    <row r="23" spans="1:7" x14ac:dyDescent="0.25">
      <c r="A23">
        <v>4</v>
      </c>
      <c r="B23" t="s">
        <v>146</v>
      </c>
      <c r="C23" t="s">
        <v>31</v>
      </c>
      <c r="D23" t="s">
        <v>9</v>
      </c>
      <c r="E23">
        <v>2</v>
      </c>
      <c r="F23">
        <v>1</v>
      </c>
      <c r="G23">
        <v>2</v>
      </c>
    </row>
    <row r="24" spans="1:7" x14ac:dyDescent="0.25">
      <c r="A24">
        <v>5</v>
      </c>
      <c r="B24" t="s">
        <v>140</v>
      </c>
      <c r="C24" t="s">
        <v>31</v>
      </c>
      <c r="D24" t="s">
        <v>9</v>
      </c>
      <c r="E24">
        <v>2</v>
      </c>
      <c r="F24">
        <v>1</v>
      </c>
      <c r="G24">
        <v>2</v>
      </c>
    </row>
    <row r="25" spans="1:7" x14ac:dyDescent="0.25">
      <c r="A25">
        <v>6</v>
      </c>
      <c r="B25" t="s">
        <v>104</v>
      </c>
      <c r="C25" t="s">
        <v>31</v>
      </c>
      <c r="D25" t="s">
        <v>9</v>
      </c>
      <c r="E25">
        <v>2</v>
      </c>
      <c r="F25">
        <v>7</v>
      </c>
      <c r="G25">
        <v>2</v>
      </c>
    </row>
    <row r="26" spans="1:7" x14ac:dyDescent="0.25">
      <c r="A26">
        <v>1</v>
      </c>
      <c r="B26" t="s">
        <v>125</v>
      </c>
      <c r="C26" t="s">
        <v>105</v>
      </c>
      <c r="D26" t="s">
        <v>29</v>
      </c>
      <c r="E26">
        <v>1</v>
      </c>
      <c r="F26">
        <v>0</v>
      </c>
      <c r="G26">
        <v>3</v>
      </c>
    </row>
    <row r="27" spans="1:7" x14ac:dyDescent="0.25">
      <c r="A27">
        <v>2</v>
      </c>
      <c r="B27" t="s">
        <v>124</v>
      </c>
      <c r="C27" t="s">
        <v>105</v>
      </c>
      <c r="D27" t="s">
        <v>29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141</v>
      </c>
      <c r="C28" t="s">
        <v>105</v>
      </c>
      <c r="D28" t="s">
        <v>29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146</v>
      </c>
      <c r="C29" t="s">
        <v>105</v>
      </c>
      <c r="D29" t="s">
        <v>29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140</v>
      </c>
      <c r="C30" t="s">
        <v>105</v>
      </c>
      <c r="D30" t="s">
        <v>29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104</v>
      </c>
      <c r="C31" t="s">
        <v>105</v>
      </c>
      <c r="D31" t="s">
        <v>29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125</v>
      </c>
      <c r="C32" t="s">
        <v>105</v>
      </c>
      <c r="D32" t="s">
        <v>9</v>
      </c>
      <c r="E32">
        <v>2</v>
      </c>
      <c r="F32">
        <v>0</v>
      </c>
      <c r="G32">
        <v>3</v>
      </c>
    </row>
    <row r="33" spans="1:7" x14ac:dyDescent="0.25">
      <c r="A33">
        <v>2</v>
      </c>
      <c r="B33" t="s">
        <v>124</v>
      </c>
      <c r="C33" t="s">
        <v>105</v>
      </c>
      <c r="D33" t="s">
        <v>9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141</v>
      </c>
      <c r="C34" t="s">
        <v>105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146</v>
      </c>
      <c r="C35" t="s">
        <v>105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140</v>
      </c>
      <c r="C36" t="s">
        <v>105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104</v>
      </c>
      <c r="C37" t="s">
        <v>105</v>
      </c>
      <c r="D37" t="s">
        <v>9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97</v>
      </c>
      <c r="B1" t="s">
        <v>0</v>
      </c>
      <c r="C1" t="s">
        <v>56</v>
      </c>
      <c r="D1" t="s">
        <v>106</v>
      </c>
      <c r="E1" t="s">
        <v>53</v>
      </c>
    </row>
    <row r="2" spans="1:5" x14ac:dyDescent="0.25">
      <c r="A2">
        <v>1</v>
      </c>
      <c r="B2" t="s">
        <v>126</v>
      </c>
      <c r="C2">
        <v>279</v>
      </c>
      <c r="D2">
        <v>240</v>
      </c>
      <c r="E2">
        <v>44</v>
      </c>
    </row>
    <row r="3" spans="1:5" x14ac:dyDescent="0.25">
      <c r="A3">
        <v>2</v>
      </c>
      <c r="B3" t="s">
        <v>127</v>
      </c>
      <c r="C3">
        <v>59</v>
      </c>
      <c r="D3">
        <v>50</v>
      </c>
      <c r="E3">
        <v>4</v>
      </c>
    </row>
    <row r="4" spans="1:5" x14ac:dyDescent="0.25">
      <c r="A4">
        <v>3</v>
      </c>
      <c r="B4" t="s">
        <v>128</v>
      </c>
      <c r="C4">
        <v>43</v>
      </c>
      <c r="D4">
        <v>28</v>
      </c>
      <c r="E4">
        <v>18</v>
      </c>
    </row>
    <row r="5" spans="1:5" x14ac:dyDescent="0.25">
      <c r="A5" s="2">
        <v>4</v>
      </c>
      <c r="B5" s="2" t="s">
        <v>147</v>
      </c>
      <c r="C5" s="2">
        <v>29</v>
      </c>
      <c r="D5" s="2">
        <v>18</v>
      </c>
      <c r="E5" s="2">
        <v>0</v>
      </c>
    </row>
    <row r="6" spans="1:5" x14ac:dyDescent="0.25">
      <c r="A6" s="2">
        <v>5</v>
      </c>
      <c r="B6" s="2" t="s">
        <v>142</v>
      </c>
      <c r="C6" s="2">
        <v>23</v>
      </c>
      <c r="D6" s="2">
        <v>19</v>
      </c>
      <c r="E6" s="2">
        <v>1</v>
      </c>
    </row>
    <row r="7" spans="1:5" x14ac:dyDescent="0.25">
      <c r="A7" s="2">
        <v>6</v>
      </c>
      <c r="B7" s="2" t="s">
        <v>104</v>
      </c>
      <c r="C7" s="2">
        <v>38</v>
      </c>
      <c r="D7" s="2">
        <v>45</v>
      </c>
      <c r="E7" s="2">
        <v>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97</v>
      </c>
      <c r="B1" t="s">
        <v>0</v>
      </c>
      <c r="C1" t="s">
        <v>58</v>
      </c>
      <c r="D1" t="s">
        <v>106</v>
      </c>
      <c r="E1" t="s">
        <v>53</v>
      </c>
    </row>
    <row r="2" spans="1:5" x14ac:dyDescent="0.25">
      <c r="A2" s="2">
        <v>1</v>
      </c>
      <c r="B2" s="2" t="s">
        <v>126</v>
      </c>
      <c r="C2" s="2">
        <v>15</v>
      </c>
      <c r="D2" s="2">
        <v>7</v>
      </c>
      <c r="E2" s="2">
        <v>4</v>
      </c>
    </row>
    <row r="3" spans="1:5" x14ac:dyDescent="0.25">
      <c r="A3" s="2">
        <v>2</v>
      </c>
      <c r="B3" s="2" t="s">
        <v>127</v>
      </c>
      <c r="C3" s="2">
        <v>4</v>
      </c>
      <c r="D3" s="2">
        <v>0</v>
      </c>
      <c r="E3" s="2">
        <v>0</v>
      </c>
    </row>
    <row r="4" spans="1:5" x14ac:dyDescent="0.25">
      <c r="A4" s="2">
        <v>3</v>
      </c>
      <c r="B4" s="2" t="s">
        <v>147</v>
      </c>
      <c r="C4" s="2">
        <v>2</v>
      </c>
      <c r="D4" s="2">
        <v>0</v>
      </c>
      <c r="E4" s="2">
        <v>0</v>
      </c>
    </row>
    <row r="5" spans="1:5" x14ac:dyDescent="0.25">
      <c r="A5" s="2">
        <v>4</v>
      </c>
      <c r="B5" s="2" t="s">
        <v>143</v>
      </c>
      <c r="C5" s="2">
        <v>2</v>
      </c>
      <c r="D5" s="2">
        <v>0</v>
      </c>
      <c r="E5" s="2">
        <v>0</v>
      </c>
    </row>
    <row r="6" spans="1:5" x14ac:dyDescent="0.25">
      <c r="A6" s="2">
        <v>5</v>
      </c>
      <c r="B6" s="2" t="s">
        <v>148</v>
      </c>
      <c r="C6" s="2">
        <v>1</v>
      </c>
      <c r="D6" s="2">
        <v>1</v>
      </c>
      <c r="E6" s="2">
        <v>0</v>
      </c>
    </row>
    <row r="7" spans="1:5" x14ac:dyDescent="0.25">
      <c r="A7" s="2">
        <v>6</v>
      </c>
      <c r="B7" s="2" t="s">
        <v>104</v>
      </c>
      <c r="C7" s="2">
        <v>1</v>
      </c>
      <c r="D7" s="2">
        <v>1</v>
      </c>
      <c r="E7" s="2">
        <v>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121</v>
      </c>
      <c r="B1" t="s">
        <v>122</v>
      </c>
      <c r="C1" t="s">
        <v>123</v>
      </c>
    </row>
    <row r="2" spans="1:3" x14ac:dyDescent="0.25">
      <c r="A2" s="1" t="s">
        <v>144</v>
      </c>
      <c r="B2" s="1" t="s">
        <v>145</v>
      </c>
      <c r="C2" s="1" t="s">
        <v>144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102</v>
      </c>
      <c r="B1" t="s">
        <v>120</v>
      </c>
      <c r="C1" t="s">
        <v>112</v>
      </c>
      <c r="D1" t="s">
        <v>97</v>
      </c>
    </row>
    <row r="2" spans="1:4" x14ac:dyDescent="0.25">
      <c r="A2">
        <v>3048</v>
      </c>
      <c r="B2" t="s">
        <v>89</v>
      </c>
      <c r="C2" t="s">
        <v>64</v>
      </c>
      <c r="D2">
        <v>1</v>
      </c>
    </row>
    <row r="3" spans="1:4" x14ac:dyDescent="0.25">
      <c r="A3">
        <v>0</v>
      </c>
      <c r="B3" t="s">
        <v>89</v>
      </c>
      <c r="C3" t="s">
        <v>91</v>
      </c>
      <c r="D3">
        <v>2</v>
      </c>
    </row>
    <row r="4" spans="1:4" x14ac:dyDescent="0.25">
      <c r="A4">
        <v>0</v>
      </c>
      <c r="B4" t="s">
        <v>89</v>
      </c>
      <c r="C4" t="s">
        <v>63</v>
      </c>
      <c r="D4">
        <v>3</v>
      </c>
    </row>
    <row r="5" spans="1:4" x14ac:dyDescent="0.25">
      <c r="A5">
        <v>4</v>
      </c>
      <c r="B5" t="s">
        <v>89</v>
      </c>
      <c r="C5" t="s">
        <v>90</v>
      </c>
      <c r="D5">
        <v>4</v>
      </c>
    </row>
    <row r="6" spans="1:4" x14ac:dyDescent="0.25">
      <c r="A6">
        <v>2572</v>
      </c>
      <c r="B6" t="s">
        <v>50</v>
      </c>
      <c r="C6" t="s">
        <v>64</v>
      </c>
      <c r="D6">
        <v>1</v>
      </c>
    </row>
    <row r="7" spans="1:4" x14ac:dyDescent="0.25">
      <c r="A7">
        <v>7</v>
      </c>
      <c r="B7" t="s">
        <v>50</v>
      </c>
      <c r="C7" t="s">
        <v>91</v>
      </c>
      <c r="D7">
        <v>2</v>
      </c>
    </row>
    <row r="8" spans="1:4" x14ac:dyDescent="0.25">
      <c r="A8">
        <v>0</v>
      </c>
      <c r="B8" t="s">
        <v>50</v>
      </c>
      <c r="C8" t="s">
        <v>63</v>
      </c>
      <c r="D8">
        <v>3</v>
      </c>
    </row>
    <row r="9" spans="1:4" x14ac:dyDescent="0.25">
      <c r="A9">
        <v>8</v>
      </c>
      <c r="B9" t="s">
        <v>50</v>
      </c>
      <c r="C9" t="s">
        <v>90</v>
      </c>
      <c r="D9">
        <v>4</v>
      </c>
    </row>
    <row r="10" spans="1:4" x14ac:dyDescent="0.25">
      <c r="A10">
        <v>1403</v>
      </c>
      <c r="B10" t="s">
        <v>51</v>
      </c>
      <c r="C10" t="s">
        <v>64</v>
      </c>
      <c r="D10">
        <v>1</v>
      </c>
    </row>
    <row r="11" spans="1:4" x14ac:dyDescent="0.25">
      <c r="A11">
        <v>4</v>
      </c>
      <c r="B11" t="s">
        <v>51</v>
      </c>
      <c r="C11" t="s">
        <v>91</v>
      </c>
      <c r="D11">
        <v>2</v>
      </c>
    </row>
    <row r="12" spans="1:4" x14ac:dyDescent="0.25">
      <c r="A12">
        <v>0</v>
      </c>
      <c r="B12" t="s">
        <v>51</v>
      </c>
      <c r="C12" t="s">
        <v>63</v>
      </c>
      <c r="D12">
        <v>3</v>
      </c>
    </row>
    <row r="13" spans="1:4" x14ac:dyDescent="0.25">
      <c r="A13">
        <v>7</v>
      </c>
      <c r="B13" t="s">
        <v>51</v>
      </c>
      <c r="C13" t="s">
        <v>90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Koszykowa - Kozłowska Magdalena</cp:lastModifiedBy>
  <cp:lastPrinted>2016-02-18T09:52:04Z</cp:lastPrinted>
  <dcterms:created xsi:type="dcterms:W3CDTF">2014-07-29T18:33:30Z</dcterms:created>
  <dcterms:modified xsi:type="dcterms:W3CDTF">2016-02-18T09:54:03Z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