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120" yWindow="30" windowWidth="12435" windowHeight="12345"/>
  </bookViews>
  <sheets>
    <sheet name="Meldunek tygodniowy" sheetId="1" r:id="rId1"/>
    <sheet name="Arkusz15" sheetId="20" state="hidden" r:id="rId2"/>
    <sheet name="Arkusz1" sheetId="19" state="hidden" r:id="rId3"/>
    <sheet name="Arkusz2" sheetId="2" state="hidden" r:id="rId4"/>
    <sheet name="Arkusz3" sheetId="3" state="hidden" r:id="rId5"/>
    <sheet name="Arkusz4" sheetId="4" state="hidden" r:id="rId6"/>
    <sheet name="Arkusz5" sheetId="5" state="hidden" r:id="rId7"/>
    <sheet name="Arkusz18" sheetId="18" state="hidden" r:id="rId8"/>
    <sheet name="Arkusz16" sheetId="16" state="hidden" r:id="rId9"/>
    <sheet name="Arkusz17" sheetId="17" state="hidden" r:id="rId10"/>
    <sheet name="Arkusz6" sheetId="6" state="hidden" r:id="rId11"/>
    <sheet name="Arkusz7" sheetId="7" state="hidden" r:id="rId12"/>
    <sheet name="Arkusz8" sheetId="8" state="hidden" r:id="rId13"/>
    <sheet name="Arkusz9" sheetId="9" state="hidden" r:id="rId14"/>
    <sheet name="Arkusz10" sheetId="10" state="hidden" r:id="rId15"/>
    <sheet name="Arkusz11" sheetId="11" state="hidden" r:id="rId16"/>
    <sheet name="Arkusz12" sheetId="12" state="hidden" r:id="rId17"/>
    <sheet name="Arkusz13" sheetId="13" state="hidden" r:id="rId18"/>
    <sheet name="Arkusz14" sheetId="14" state="hidden" r:id="rId19"/>
  </sheets>
  <externalReferences>
    <externalReference r:id="rId20"/>
  </externalReferences>
  <definedNames>
    <definedName name="AHDPROD_SP_Meldunek_parametry" localSheetId="7" hidden="1">Arkusz18!$A$1:$C$2</definedName>
    <definedName name="AHDPROD_SP_Meldunek_sekcja_I_tab_1" localSheetId="3" hidden="1">Arkusz2!$A$1:$G$37</definedName>
    <definedName name="AHDPROD_SP_Meldunek_sekcja_I_tab_2" localSheetId="4" hidden="1">Arkusz3!$A$1:$G$37</definedName>
    <definedName name="AHDPROD_SP_Meldunek_sekcja_II_tab_1" localSheetId="5" hidden="1">Arkusz4!$A$1:$E$7</definedName>
    <definedName name="AHDPROD_SP_Meldunek_sekcja_II_tab_2" localSheetId="6" hidden="1">Arkusz5!$A$1:$E$7</definedName>
    <definedName name="AHDPROD_SP_Meldunek_sekcja_III_tab_1" localSheetId="10" hidden="1">Arkusz6!$A$1:$G$7</definedName>
    <definedName name="AHDPROD_SP_Meldunek_sekcja_III_tab_2" localSheetId="11" hidden="1">Arkusz7!$A$1:$G$7</definedName>
    <definedName name="AHDPROD_SP_Meldunek_sekcja_IV" localSheetId="12" hidden="1">Arkusz8!$A$1:$C$26</definedName>
    <definedName name="AHDPROD_SP_Meldunek_sekcja_IX_tab_1" localSheetId="8" hidden="1">Arkusz16!$A$1:$D$13</definedName>
    <definedName name="AHDPROD_SP_Meldunek_sekcja_IX_tab_2" localSheetId="9" hidden="1">Arkusz17!$A$1:$D$13</definedName>
    <definedName name="AHDPROD_SP_Meldunek_sekcja_V_tab_1" localSheetId="13" hidden="1">Arkusz9!$A$1:$C$13</definedName>
    <definedName name="AHDPROD_SP_Meldunek_sekcja_V_tab_2" localSheetId="14" hidden="1">Arkusz10!$A$1:$D$9</definedName>
    <definedName name="AHDPROD_SP_Meldunek_sekcja_V_tab_3" localSheetId="15" hidden="1">Arkusz11!$A$1:$C$13</definedName>
    <definedName name="AHDPROD_SP_Meldunek_sekcja_V_tab_4" localSheetId="16" hidden="1">Arkusz12!$A$1:$D$9</definedName>
    <definedName name="AHDPROD_SP_Meldunek_sekcja_VI_tab_1" localSheetId="17" hidden="1">Arkusz13!$A$1:$E$129</definedName>
    <definedName name="AHDPROD_SP_Meldunek_sekcja_VI_tab_2" localSheetId="18" hidden="1">Arkusz14!$A$1:$D$4</definedName>
    <definedName name="AHDPROD_SP_Meldunek_sekcja_VII" localSheetId="1" hidden="1">Arkusz15!$A$1:$C$12</definedName>
    <definedName name="AHDPROD_SP_Meldunek_sekcja_VIII" localSheetId="2" hidden="1">Arkusz1!$A$1:$D$4</definedName>
  </definedNames>
  <calcPr calcId="145621" calcOnSave="0"/>
</workbook>
</file>

<file path=xl/calcChain.xml><?xml version="1.0" encoding="utf-8"?>
<calcChain xmlns="http://schemas.openxmlformats.org/spreadsheetml/2006/main">
  <c r="K418" i="1" l="1"/>
  <c r="H418" i="1"/>
  <c r="P366" i="1" l="1"/>
  <c r="P356" i="1"/>
  <c r="P365" i="1"/>
  <c r="P358" i="1"/>
  <c r="S357" i="1" l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56" i="1"/>
  <c r="P357" i="1"/>
  <c r="P359" i="1"/>
  <c r="P360" i="1"/>
  <c r="P361" i="1"/>
  <c r="P362" i="1"/>
  <c r="P363" i="1"/>
  <c r="P364" i="1"/>
  <c r="P367" i="1"/>
  <c r="P368" i="1"/>
  <c r="P369" i="1"/>
  <c r="P370" i="1"/>
  <c r="P371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56" i="1"/>
  <c r="N357" i="1"/>
  <c r="N358" i="1"/>
  <c r="N359" i="1"/>
  <c r="N360" i="1"/>
  <c r="T360" i="1" s="1"/>
  <c r="U360" i="1" s="1"/>
  <c r="N361" i="1"/>
  <c r="N362" i="1"/>
  <c r="N363" i="1"/>
  <c r="N364" i="1"/>
  <c r="T364" i="1" s="1"/>
  <c r="U364" i="1" s="1"/>
  <c r="N365" i="1"/>
  <c r="T365" i="1" s="1"/>
  <c r="N366" i="1"/>
  <c r="T366" i="1" s="1"/>
  <c r="U366" i="1" s="1"/>
  <c r="N367" i="1"/>
  <c r="N368" i="1"/>
  <c r="N369" i="1"/>
  <c r="N370" i="1"/>
  <c r="N371" i="1"/>
  <c r="N356" i="1"/>
  <c r="T357" i="1"/>
  <c r="U357" i="1" s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T370" i="1" l="1"/>
  <c r="U370" i="1" s="1"/>
  <c r="T368" i="1"/>
  <c r="U368" i="1" s="1"/>
  <c r="T371" i="1"/>
  <c r="T367" i="1"/>
  <c r="U367" i="1" s="1"/>
  <c r="T363" i="1"/>
  <c r="U363" i="1" s="1"/>
  <c r="T359" i="1"/>
  <c r="U359" i="1" s="1"/>
  <c r="T369" i="1"/>
  <c r="U369" i="1" s="1"/>
  <c r="T361" i="1"/>
  <c r="U361" i="1" s="1"/>
  <c r="T362" i="1"/>
  <c r="U362" i="1" s="1"/>
  <c r="U365" i="1"/>
  <c r="T356" i="1"/>
  <c r="T358" i="1"/>
  <c r="U358" i="1" s="1"/>
  <c r="U371" i="1"/>
  <c r="J219" i="1"/>
  <c r="V220" i="1" l="1"/>
  <c r="S220" i="1"/>
  <c r="P220" i="1"/>
  <c r="M220" i="1"/>
  <c r="J220" i="1"/>
  <c r="O25" i="1" l="1"/>
  <c r="I23" i="1" l="1"/>
  <c r="O22" i="1"/>
  <c r="T137" i="1" l="1"/>
  <c r="T138" i="1"/>
  <c r="T139" i="1"/>
  <c r="T140" i="1"/>
  <c r="T141" i="1"/>
  <c r="T136" i="1"/>
  <c r="R137" i="1"/>
  <c r="R138" i="1"/>
  <c r="R139" i="1"/>
  <c r="R140" i="1"/>
  <c r="R141" i="1"/>
  <c r="R136" i="1"/>
  <c r="P137" i="1"/>
  <c r="P138" i="1"/>
  <c r="P139" i="1"/>
  <c r="P140" i="1"/>
  <c r="P141" i="1"/>
  <c r="P136" i="1"/>
  <c r="M137" i="1"/>
  <c r="M138" i="1"/>
  <c r="M139" i="1"/>
  <c r="M140" i="1"/>
  <c r="M141" i="1"/>
  <c r="M136" i="1"/>
  <c r="H137" i="1"/>
  <c r="H138" i="1"/>
  <c r="H139" i="1"/>
  <c r="H140" i="1"/>
  <c r="H141" i="1"/>
  <c r="F137" i="1"/>
  <c r="F138" i="1"/>
  <c r="F139" i="1"/>
  <c r="F140" i="1"/>
  <c r="F141" i="1"/>
  <c r="D137" i="1"/>
  <c r="D138" i="1"/>
  <c r="D139" i="1"/>
  <c r="D140" i="1"/>
  <c r="D141" i="1"/>
  <c r="A137" i="1"/>
  <c r="A138" i="1"/>
  <c r="A139" i="1"/>
  <c r="A140" i="1"/>
  <c r="A141" i="1"/>
  <c r="R142" i="1" l="1"/>
  <c r="T142" i="1"/>
  <c r="P142" i="1"/>
  <c r="G447" i="1"/>
  <c r="G438" i="1"/>
  <c r="M295" i="1"/>
  <c r="L354" i="1"/>
  <c r="M261" i="1"/>
  <c r="G156" i="1"/>
  <c r="G19" i="1"/>
  <c r="G168" i="1"/>
  <c r="M133" i="1"/>
  <c r="A133" i="1"/>
  <c r="G51" i="1"/>
  <c r="E9" i="1"/>
  <c r="P451" i="1"/>
  <c r="M451" i="1"/>
  <c r="J451" i="1"/>
  <c r="G451" i="1"/>
  <c r="P450" i="1"/>
  <c r="M450" i="1"/>
  <c r="J450" i="1"/>
  <c r="G450" i="1"/>
  <c r="P449" i="1"/>
  <c r="P452" i="1" s="1"/>
  <c r="M449" i="1"/>
  <c r="M452" i="1" s="1"/>
  <c r="J449" i="1"/>
  <c r="J452" i="1" s="1"/>
  <c r="G449" i="1"/>
  <c r="G452" i="1" s="1"/>
  <c r="P442" i="1"/>
  <c r="M442" i="1"/>
  <c r="J442" i="1"/>
  <c r="G442" i="1"/>
  <c r="J441" i="1"/>
  <c r="M441" i="1"/>
  <c r="P441" i="1"/>
  <c r="G441" i="1"/>
  <c r="P440" i="1"/>
  <c r="M440" i="1"/>
  <c r="M443" i="1" s="1"/>
  <c r="J440" i="1"/>
  <c r="G440" i="1"/>
  <c r="Q399" i="1"/>
  <c r="N399" i="1"/>
  <c r="L399" i="1"/>
  <c r="L356" i="1"/>
  <c r="Q326" i="1"/>
  <c r="O326" i="1"/>
  <c r="Q325" i="1"/>
  <c r="O325" i="1"/>
  <c r="Q324" i="1"/>
  <c r="O324" i="1"/>
  <c r="Q323" i="1"/>
  <c r="O323" i="1"/>
  <c r="Q299" i="1"/>
  <c r="O299" i="1"/>
  <c r="M299" i="1"/>
  <c r="K299" i="1"/>
  <c r="Q298" i="1"/>
  <c r="O298" i="1"/>
  <c r="M298" i="1"/>
  <c r="K298" i="1"/>
  <c r="Q297" i="1"/>
  <c r="Q300" i="1" s="1"/>
  <c r="O297" i="1"/>
  <c r="M297" i="1"/>
  <c r="M300" i="1" s="1"/>
  <c r="K297" i="1"/>
  <c r="K300" i="1" s="1"/>
  <c r="Q265" i="1"/>
  <c r="O265" i="1"/>
  <c r="M265" i="1"/>
  <c r="K265" i="1"/>
  <c r="Q264" i="1"/>
  <c r="O264" i="1"/>
  <c r="M264" i="1"/>
  <c r="K264" i="1"/>
  <c r="Q263" i="1"/>
  <c r="O263" i="1"/>
  <c r="M263" i="1"/>
  <c r="K263" i="1"/>
  <c r="Q290" i="1"/>
  <c r="O290" i="1"/>
  <c r="Q289" i="1"/>
  <c r="O289" i="1"/>
  <c r="Q288" i="1"/>
  <c r="O288" i="1"/>
  <c r="Q287" i="1"/>
  <c r="O287" i="1"/>
  <c r="V219" i="1"/>
  <c r="S219" i="1"/>
  <c r="P219" i="1"/>
  <c r="M219" i="1"/>
  <c r="V218" i="1"/>
  <c r="S218" i="1"/>
  <c r="P218" i="1"/>
  <c r="M218" i="1"/>
  <c r="J218" i="1"/>
  <c r="V217" i="1"/>
  <c r="S217" i="1"/>
  <c r="P217" i="1"/>
  <c r="M217" i="1"/>
  <c r="J217" i="1"/>
  <c r="V216" i="1"/>
  <c r="S216" i="1"/>
  <c r="P216" i="1"/>
  <c r="M216" i="1"/>
  <c r="J216" i="1"/>
  <c r="V215" i="1"/>
  <c r="S215" i="1"/>
  <c r="P215" i="1"/>
  <c r="M215" i="1"/>
  <c r="J215" i="1"/>
  <c r="S171" i="1"/>
  <c r="S172" i="1"/>
  <c r="S173" i="1"/>
  <c r="S174" i="1"/>
  <c r="S175" i="1"/>
  <c r="S170" i="1"/>
  <c r="P171" i="1"/>
  <c r="P172" i="1"/>
  <c r="P173" i="1"/>
  <c r="P174" i="1"/>
  <c r="P175" i="1"/>
  <c r="P170" i="1"/>
  <c r="M171" i="1"/>
  <c r="M172" i="1"/>
  <c r="M173" i="1"/>
  <c r="M174" i="1"/>
  <c r="M175" i="1"/>
  <c r="M170" i="1"/>
  <c r="J171" i="1"/>
  <c r="J172" i="1"/>
  <c r="J173" i="1"/>
  <c r="J174" i="1"/>
  <c r="J175" i="1"/>
  <c r="J170" i="1"/>
  <c r="G171" i="1"/>
  <c r="G172" i="1"/>
  <c r="G173" i="1"/>
  <c r="G174" i="1"/>
  <c r="G175" i="1"/>
  <c r="G170" i="1"/>
  <c r="C171" i="1"/>
  <c r="C172" i="1"/>
  <c r="C173" i="1"/>
  <c r="C174" i="1"/>
  <c r="C175" i="1"/>
  <c r="C170" i="1"/>
  <c r="S159" i="1"/>
  <c r="S160" i="1"/>
  <c r="S161" i="1"/>
  <c r="S162" i="1"/>
  <c r="S163" i="1"/>
  <c r="S158" i="1"/>
  <c r="P159" i="1"/>
  <c r="P160" i="1"/>
  <c r="P161" i="1"/>
  <c r="P162" i="1"/>
  <c r="P163" i="1"/>
  <c r="P158" i="1"/>
  <c r="M159" i="1"/>
  <c r="M160" i="1"/>
  <c r="M161" i="1"/>
  <c r="M162" i="1"/>
  <c r="M163" i="1"/>
  <c r="M158" i="1"/>
  <c r="J159" i="1"/>
  <c r="J160" i="1"/>
  <c r="J161" i="1"/>
  <c r="J162" i="1"/>
  <c r="J163" i="1"/>
  <c r="J158" i="1"/>
  <c r="G159" i="1"/>
  <c r="G160" i="1"/>
  <c r="G161" i="1"/>
  <c r="G162" i="1"/>
  <c r="G163" i="1"/>
  <c r="G158" i="1"/>
  <c r="C159" i="1"/>
  <c r="C160" i="1"/>
  <c r="C161" i="1"/>
  <c r="C162" i="1"/>
  <c r="C163" i="1"/>
  <c r="C158" i="1"/>
  <c r="H136" i="1"/>
  <c r="F136" i="1"/>
  <c r="D136" i="1"/>
  <c r="A136" i="1"/>
  <c r="Q55" i="1"/>
  <c r="Q56" i="1"/>
  <c r="Q57" i="1"/>
  <c r="Q58" i="1"/>
  <c r="Q59" i="1"/>
  <c r="Q54" i="1"/>
  <c r="O55" i="1"/>
  <c r="O56" i="1"/>
  <c r="O57" i="1"/>
  <c r="O58" i="1"/>
  <c r="O59" i="1"/>
  <c r="O54" i="1"/>
  <c r="M55" i="1"/>
  <c r="M56" i="1"/>
  <c r="M57" i="1"/>
  <c r="M58" i="1"/>
  <c r="M59" i="1"/>
  <c r="M54" i="1"/>
  <c r="K55" i="1"/>
  <c r="K56" i="1"/>
  <c r="K57" i="1"/>
  <c r="K58" i="1"/>
  <c r="K59" i="1"/>
  <c r="K54" i="1"/>
  <c r="I55" i="1"/>
  <c r="U55" i="1" s="1"/>
  <c r="I56" i="1"/>
  <c r="U56" i="1" s="1"/>
  <c r="I57" i="1"/>
  <c r="U57" i="1" s="1"/>
  <c r="I58" i="1"/>
  <c r="U58" i="1" s="1"/>
  <c r="I59" i="1"/>
  <c r="U59" i="1" s="1"/>
  <c r="I54" i="1"/>
  <c r="U54" i="1" s="1"/>
  <c r="G54" i="1"/>
  <c r="G55" i="1"/>
  <c r="G56" i="1"/>
  <c r="G57" i="1"/>
  <c r="G58" i="1"/>
  <c r="G59" i="1"/>
  <c r="C55" i="1"/>
  <c r="C56" i="1"/>
  <c r="C57" i="1"/>
  <c r="C58" i="1"/>
  <c r="C59" i="1"/>
  <c r="C54" i="1"/>
  <c r="Q23" i="1"/>
  <c r="Q24" i="1"/>
  <c r="Q25" i="1"/>
  <c r="Q26" i="1"/>
  <c r="Q27" i="1"/>
  <c r="Q22" i="1"/>
  <c r="O23" i="1"/>
  <c r="O24" i="1"/>
  <c r="O26" i="1"/>
  <c r="O27" i="1"/>
  <c r="M23" i="1"/>
  <c r="M24" i="1"/>
  <c r="M25" i="1"/>
  <c r="M26" i="1"/>
  <c r="M27" i="1"/>
  <c r="M22" i="1"/>
  <c r="K23" i="1"/>
  <c r="K24" i="1"/>
  <c r="K25" i="1"/>
  <c r="K26" i="1"/>
  <c r="K27" i="1"/>
  <c r="K22" i="1"/>
  <c r="C23" i="1"/>
  <c r="C24" i="1"/>
  <c r="C25" i="1"/>
  <c r="C26" i="1"/>
  <c r="C27" i="1"/>
  <c r="I24" i="1"/>
  <c r="I25" i="1"/>
  <c r="I26" i="1"/>
  <c r="I27" i="1"/>
  <c r="I22" i="1"/>
  <c r="G23" i="1"/>
  <c r="G24" i="1"/>
  <c r="G25" i="1"/>
  <c r="G26" i="1"/>
  <c r="G27" i="1"/>
  <c r="G22" i="1"/>
  <c r="S22" i="1" s="1"/>
  <c r="C22" i="1"/>
  <c r="J221" i="1" l="1"/>
  <c r="V221" i="1"/>
  <c r="S221" i="1"/>
  <c r="U356" i="1"/>
  <c r="P221" i="1"/>
  <c r="M221" i="1"/>
  <c r="S24" i="1"/>
  <c r="O300" i="1"/>
  <c r="G443" i="1"/>
  <c r="J443" i="1"/>
  <c r="Q327" i="1"/>
  <c r="S57" i="1"/>
  <c r="S27" i="1"/>
  <c r="S23" i="1"/>
  <c r="U25" i="1"/>
  <c r="S176" i="1"/>
  <c r="U26" i="1"/>
  <c r="P443" i="1"/>
  <c r="S54" i="1"/>
  <c r="S56" i="1"/>
  <c r="G164" i="1"/>
  <c r="M164" i="1"/>
  <c r="S164" i="1"/>
  <c r="F142" i="1"/>
  <c r="S58" i="1"/>
  <c r="S59" i="1"/>
  <c r="S25" i="1"/>
  <c r="U27" i="1"/>
  <c r="U23" i="1"/>
  <c r="S26" i="1"/>
  <c r="U22" i="1"/>
  <c r="O327" i="1"/>
  <c r="J176" i="1"/>
  <c r="P176" i="1"/>
  <c r="G176" i="1"/>
  <c r="M176" i="1"/>
  <c r="P164" i="1"/>
  <c r="J164" i="1"/>
  <c r="D142" i="1"/>
  <c r="H142" i="1"/>
  <c r="S55" i="1"/>
  <c r="U24" i="1"/>
  <c r="S372" i="1"/>
  <c r="R372" i="1"/>
  <c r="Q372" i="1"/>
  <c r="P372" i="1"/>
  <c r="O372" i="1"/>
  <c r="N372" i="1"/>
  <c r="L372" i="1"/>
  <c r="Q291" i="1"/>
  <c r="O291" i="1"/>
  <c r="Q266" i="1"/>
  <c r="O266" i="1"/>
  <c r="M266" i="1"/>
  <c r="K266" i="1"/>
  <c r="Q60" i="1"/>
  <c r="O60" i="1"/>
  <c r="M60" i="1"/>
  <c r="K60" i="1"/>
  <c r="I60" i="1"/>
  <c r="G60" i="1"/>
  <c r="Q28" i="1"/>
  <c r="O28" i="1"/>
  <c r="M28" i="1"/>
  <c r="K28" i="1"/>
  <c r="I28" i="1"/>
  <c r="G28" i="1"/>
  <c r="T372" i="1" l="1"/>
  <c r="U372" i="1"/>
  <c r="S28" i="1"/>
  <c r="U28" i="1"/>
  <c r="S60" i="1"/>
  <c r="U60" i="1"/>
</calcChain>
</file>

<file path=xl/connections.xml><?xml version="1.0" encoding="utf-8"?>
<connections xmlns="http://schemas.openxmlformats.org/spreadsheetml/2006/main">
  <connection id="1" keepAlive="1" name="SP_Meldunek_parametry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parametry '2016-04-01', '2016-04-30' "/>
  </connection>
  <connection id="2" keepAlive="1" name="SP_Meldunek_sekcja_I_tab_1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_tab_1 '2016-04-01', '2016-04-30' "/>
  </connection>
  <connection id="3" keepAlive="1" name="SP_Meldunek_sekcja_I_tab_2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_tab_2 '2016-04-01', '2016-04-30' "/>
  </connection>
  <connection id="4" keepAlive="1" name="SP_Meldunek_sekcja_II_tab_1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I_tab_1 '2016-04-01', '2016-04-30' "/>
  </connection>
  <connection id="5" keepAlive="1" name="SP_Meldunek_sekcja_II_tab_2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I_tab_2 '2016-04-01', '2016-04-30' "/>
  </connection>
  <connection id="6" keepAlive="1" name="SP_Meldunek_sekcja_III_tab_1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II_tab_1 '2016-04-01', '2016-04-30' "/>
  </connection>
  <connection id="7" keepAlive="1" name="SP_Meldunek_sekcja_III_tab_2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II_tab_2 '2016-04-01', '2016-04-30' "/>
  </connection>
  <connection id="8" keepAlive="1" name="SP_Meldunek_sekcja_IV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V '2016-04-01', '2016-04-30' "/>
  </connection>
  <connection id="9" keepAlive="1" name="SP_Meldunek_sekcja_IX_tab_1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X_tab_1 '2016-04-01', '2016-04-30' "/>
  </connection>
  <connection id="10" keepAlive="1" name="SP_Meldunek_sekcja_IX_tab_2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X_tab_2 '2016-04-01', '2016-04-30' "/>
  </connection>
  <connection id="11" keepAlive="1" name="SP_Meldunek_sekcja_V_tab_1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_tab_1 '2016-04-01', '2016-04-30' "/>
  </connection>
  <connection id="12" keepAlive="1" name="SP_Meldunek_sekcja_V_tab_2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_tab_2 '2016-04-01', '2016-04-30' "/>
  </connection>
  <connection id="13" keepAlive="1" name="SP_Meldunek_sekcja_V_tab_3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_tab_3 '2016-04-01', '2016-04-30' "/>
  </connection>
  <connection id="14" keepAlive="1" name="SP_Meldunek_sekcja_V_tab_4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_tab_4 '2016-04-01', '2016-04-30' "/>
  </connection>
  <connection id="15" keepAlive="1" name="SP_Meldunek_sekcja_VI_tab_1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_tab_1 '2016-04-01', '2016-04-30' "/>
  </connection>
  <connection id="16" keepAlive="1" name="SP_Meldunek_sekcja_VI_tab_2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_tab_2 '2016-04-01', '2016-04-30' "/>
  </connection>
  <connection id="17" keepAlive="1" name="SP_Meldunek_sekcja_VII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"/>
  </connection>
  <connection id="18" keepAlive="1" name="SP_Meldunek_sekcja_VIII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I '2016-04-01', '2016-04-30' "/>
  </connection>
</connections>
</file>

<file path=xl/sharedStrings.xml><?xml version="1.0" encoding="utf-8"?>
<sst xmlns="http://schemas.openxmlformats.org/spreadsheetml/2006/main" count="954" uniqueCount="172">
  <si>
    <t>Obywatelstwo</t>
  </si>
  <si>
    <t>Razem</t>
  </si>
  <si>
    <t>I. Przyjęte wnioski o nadanie statusu uchodźcy w RP:</t>
  </si>
  <si>
    <t>Sprawa</t>
  </si>
  <si>
    <t>wnioski</t>
  </si>
  <si>
    <t>pobyt tolerowany</t>
  </si>
  <si>
    <t>świadczenia poza ośrodkiem</t>
  </si>
  <si>
    <t>opuścili ośrodek</t>
  </si>
  <si>
    <t>nowo przyjęci</t>
  </si>
  <si>
    <t>Cudzoziemcy</t>
  </si>
  <si>
    <t>Osoby</t>
  </si>
  <si>
    <t>zaproszenie</t>
  </si>
  <si>
    <t>utrzymanie</t>
  </si>
  <si>
    <t>wpis</t>
  </si>
  <si>
    <t>wpis SIS</t>
  </si>
  <si>
    <t>wykreślenie</t>
  </si>
  <si>
    <t>wykreślenie SIS</t>
  </si>
  <si>
    <t>wnioski cudz.</t>
  </si>
  <si>
    <t>konsultacje</t>
  </si>
  <si>
    <t>telegramy</t>
  </si>
  <si>
    <t>fakultatywne</t>
  </si>
  <si>
    <t>pobyt rezyd. UE</t>
  </si>
  <si>
    <t>pozytywne</t>
  </si>
  <si>
    <t>negatywne</t>
  </si>
  <si>
    <t>umorzenia</t>
  </si>
  <si>
    <t>przebywający 
w ośrodku</t>
  </si>
  <si>
    <t>Wnioski</t>
  </si>
  <si>
    <t>PIERWSZE</t>
  </si>
  <si>
    <t>KOLEJNE</t>
  </si>
  <si>
    <t xml:space="preserve">Wnioski </t>
  </si>
  <si>
    <t>pobyt czasowy</t>
  </si>
  <si>
    <t>pobyt stały</t>
  </si>
  <si>
    <t>pobyt rezydenta długoterminowego UE</t>
  </si>
  <si>
    <t>prawo pobytu ob. UE</t>
  </si>
  <si>
    <t>prawo stałego pobytu obywatela UE</t>
  </si>
  <si>
    <t>pobyt humanitarny</t>
  </si>
  <si>
    <t>wydalenie</t>
  </si>
  <si>
    <t>zobowiązanie do powrotu</t>
  </si>
  <si>
    <t>cofnięcie zakazu wjazdu</t>
  </si>
  <si>
    <t>polski dokument podróży</t>
  </si>
  <si>
    <t>polski dokument tożsamości cudzoziemca</t>
  </si>
  <si>
    <t>wiza (nowa + Schengen)</t>
  </si>
  <si>
    <t>prawo pobytu członka rodziny ob. UE</t>
  </si>
  <si>
    <t>prawo stałego pobytu członka rodziny ob.. UE</t>
  </si>
  <si>
    <t>Placówka</t>
  </si>
  <si>
    <t>RAZEM</t>
  </si>
  <si>
    <t>Lwów</t>
  </si>
  <si>
    <t>Łuck</t>
  </si>
  <si>
    <t>uchylenie 
i umorzenie</t>
  </si>
  <si>
    <t>Transfer</t>
  </si>
  <si>
    <t>SUMA</t>
  </si>
  <si>
    <t>Państwo</t>
  </si>
  <si>
    <t>Wniosek IN</t>
  </si>
  <si>
    <t>Decyzja pozytywna</t>
  </si>
  <si>
    <t>Wniosek OUT</t>
  </si>
  <si>
    <t>III. Wydane decyzje w sprawie o nadanie statusu uchodźcy:</t>
  </si>
  <si>
    <t>Status uchodźcy</t>
  </si>
  <si>
    <t>Ochrona uzupełniająca</t>
  </si>
  <si>
    <t>Pobyt tolerowany</t>
  </si>
  <si>
    <t>Umorzenie</t>
  </si>
  <si>
    <t>Zezwolenia cofnięte</t>
  </si>
  <si>
    <t>Zezwolenia wydane</t>
  </si>
  <si>
    <t xml:space="preserve">V. Wnioski, które wpłynęły do wojewodów w sprawie zezwolenia na pobyt czasowy, pobyt stały i pobyt rezydenta długoterminowego UE oraz wydane w tych sprawach decyzje:
</t>
  </si>
  <si>
    <t xml:space="preserve">Informacja o działalności 
Urzędu do Spraw Cudzoziemców 
</t>
  </si>
  <si>
    <t>Ochrona międzynarodowa</t>
  </si>
  <si>
    <r>
      <t>*</t>
    </r>
    <r>
      <rPr>
        <i/>
        <sz val="6"/>
        <color theme="1"/>
        <rFont val="Tahoma"/>
        <family val="2"/>
        <charset val="238"/>
      </rPr>
      <t xml:space="preserve"> zgodnie z nowym aquis azylowym od 1.01.2014 r. wznowienie postępowania po tzw. transferze dublińskim liczy się jako kolejny wniosek o nadanie statusu uchodźcy</t>
    </r>
  </si>
  <si>
    <t>II. Stosowanie Rozporządzenia  Dublińskiego*:</t>
  </si>
  <si>
    <t>* ustanawiającego kryteria określania, które państwo członkowskie jest odpowiedzialne za rozpatrzenie wniosku o ochronę międzynarodową</t>
  </si>
  <si>
    <t>Suma</t>
  </si>
  <si>
    <t>Legalizacja pobytu</t>
  </si>
  <si>
    <t>Negatywna</t>
  </si>
  <si>
    <t>suma</t>
  </si>
  <si>
    <t>prawo pob. obyw. UE</t>
  </si>
  <si>
    <t>prawo st. pobytu obyw. UE</t>
  </si>
  <si>
    <t xml:space="preserve">prawo pob. członka rodz. obyw. UE </t>
  </si>
  <si>
    <t>prawo st. pob. członka rodz. obyw. UE</t>
  </si>
  <si>
    <t>wydane dokumenty</t>
  </si>
  <si>
    <t>Suma decyzji</t>
  </si>
  <si>
    <t>odwołania</t>
  </si>
  <si>
    <t>korekta wpisów</t>
  </si>
  <si>
    <t>odmowa wpisu</t>
  </si>
  <si>
    <t>alerty pobytowe</t>
  </si>
  <si>
    <t>inne</t>
  </si>
  <si>
    <t>uchylenie i przekazanie do ponownego rozp.</t>
  </si>
  <si>
    <t>pob. stały dla członków rodzin repatrianta</t>
  </si>
  <si>
    <t>wydane zezwolenia</t>
  </si>
  <si>
    <t>inne decyzje</t>
  </si>
  <si>
    <t>Kaliningrad</t>
  </si>
  <si>
    <t>Zezwolenia unieważnione</t>
  </si>
  <si>
    <t>Odmowy wydania</t>
  </si>
  <si>
    <t>VI. Odwołania od decyzji wydanych w I instancji w sprawie legalizacji pobytu cudzoziemców na terytorium RP, odpowiedzi na skargi oraz wnioski o udzielenie zezwolenia na pobyt stały dla członków rodzin repatriantów:</t>
  </si>
  <si>
    <t>IV. Cudzoziemcy, w sprawie których wszczęto postępowanie o nadanie statusu uchodźcy i którym zapewniono zakwaterowanie w ośrodkach dla cudzoziemców:</t>
  </si>
  <si>
    <t>małoletni bez opieki</t>
  </si>
  <si>
    <t>łącznie pod opieką UdSC</t>
  </si>
  <si>
    <t>decyzje pozytywne</t>
  </si>
  <si>
    <t>Lp</t>
  </si>
  <si>
    <t>Obywatelstwo_pl</t>
  </si>
  <si>
    <t>Grupa</t>
  </si>
  <si>
    <t>Typ</t>
  </si>
  <si>
    <t>Lp_typ</t>
  </si>
  <si>
    <t>Liczba</t>
  </si>
  <si>
    <t>Lp_grupa</t>
  </si>
  <si>
    <t>Pozostałe</t>
  </si>
  <si>
    <t>WZNOWIENIA*</t>
  </si>
  <si>
    <t>Decyzje pozytywne</t>
  </si>
  <si>
    <t>Nazwa_kraju</t>
  </si>
  <si>
    <t>Ilosc</t>
  </si>
  <si>
    <t>Tydzien</t>
  </si>
  <si>
    <t>przebywający w ośrodku</t>
  </si>
  <si>
    <t>Opis_rozstrzygniecia</t>
  </si>
  <si>
    <t>Opis</t>
  </si>
  <si>
    <t>NEGATYWNA</t>
  </si>
  <si>
    <t>POZYTYWNA</t>
  </si>
  <si>
    <t>UMORZENIE</t>
  </si>
  <si>
    <t>Lp_opis</t>
  </si>
  <si>
    <t>odwołanie</t>
  </si>
  <si>
    <t>prawo stałego pobytu członka rodziny ob. UE</t>
  </si>
  <si>
    <t>uchylenie i umorzenie</t>
  </si>
  <si>
    <t>Placowka</t>
  </si>
  <si>
    <t>Kolumna1</t>
  </si>
  <si>
    <t>Kolumna2</t>
  </si>
  <si>
    <t>Kolumna3</t>
  </si>
  <si>
    <t>UKRAINA</t>
  </si>
  <si>
    <t>ROSJA</t>
  </si>
  <si>
    <t>NIEMCY</t>
  </si>
  <si>
    <t>FRANCJA</t>
  </si>
  <si>
    <t>AUSTRIA</t>
  </si>
  <si>
    <t>Wnioskujacy</t>
  </si>
  <si>
    <t>Decyzje</t>
  </si>
  <si>
    <t>Inne_panstwo</t>
  </si>
  <si>
    <t>Konsul_RP</t>
  </si>
  <si>
    <t>Czynnosc</t>
  </si>
  <si>
    <t>zawieszenie wpisów</t>
  </si>
  <si>
    <t>małoletni</t>
  </si>
  <si>
    <t>WNIOSEK O ZAREJESTROWANIE POBYTU OBYWATELA UE</t>
  </si>
  <si>
    <t>WNIOSEK O WYDANIE DOK. POTW. PRAWO STAŁEGO POBYTU</t>
  </si>
  <si>
    <t>WNIOSEK O WYDANIE KP CZŁ. RODZINY OBYWATELA UE</t>
  </si>
  <si>
    <t>WNIOSEK O WYDANIE KSP CZŁ. RODZINY OBYWATELA UE</t>
  </si>
  <si>
    <t>GRUZJA</t>
  </si>
  <si>
    <t>TADŻYKISTAN</t>
  </si>
  <si>
    <t>WZNOWIENIA</t>
  </si>
  <si>
    <t>SZWECJA</t>
  </si>
  <si>
    <t>WĘGRY</t>
  </si>
  <si>
    <t>01.04.2016</t>
  </si>
  <si>
    <t>30.04.2016</t>
  </si>
  <si>
    <t>01.01.2016</t>
  </si>
  <si>
    <t>ARMENIA</t>
  </si>
  <si>
    <t>TURCJA</t>
  </si>
  <si>
    <t>NIDERLANDY</t>
  </si>
  <si>
    <t>24.04.2016 - 30.04.2016</t>
  </si>
  <si>
    <t>17.04.2016 - 23.04.2016</t>
  </si>
  <si>
    <t>10.04.2016 - 16.04.2016</t>
  </si>
  <si>
    <t>03.04.2016 - 09.04.2016</t>
  </si>
  <si>
    <t>27.03.2016 - 02.04.2016</t>
  </si>
  <si>
    <t>VII. Konsultacje wizowe</t>
  </si>
  <si>
    <t>Wnioskujący</t>
  </si>
  <si>
    <t>decyzje</t>
  </si>
  <si>
    <t>inne państwo</t>
  </si>
  <si>
    <t>konsul RP</t>
  </si>
  <si>
    <r>
      <rPr>
        <sz val="11"/>
        <rFont val="Calibri"/>
        <family val="2"/>
        <charset val="238"/>
        <scheme val="minor"/>
      </rPr>
      <t xml:space="preserve">W kwietniu przyjęto ponad 65,2 tys. wniosków w sprawie konsultacji wizowych,  przy czym 95% z nich inicjowało inne państwo. W tym samym okresie wydano ponad 58,3 tys. decyzji - 95% z nich wobec wniosków innych państw.          </t>
    </r>
    <r>
      <rPr>
        <sz val="11"/>
        <color theme="1"/>
        <rFont val="Calibri"/>
        <family val="2"/>
        <charset val="238"/>
        <scheme val="minor"/>
      </rPr>
      <t xml:space="preserve">           </t>
    </r>
  </si>
  <si>
    <t>Warszawa, 6 maja 2016 r.</t>
  </si>
  <si>
    <r>
      <rPr>
        <sz val="11"/>
        <rFont val="Calibri"/>
        <family val="2"/>
        <charset val="238"/>
        <scheme val="minor"/>
      </rPr>
      <t xml:space="preserve"> Do końca kwietnia 2016 r. cudzoziemcy złożyli 1 917 odwołań od decyzji organów pierwszej instancji, z czego 72% odwołań dotyczyło pobytu czasowego, 19% - zobowiązania do powrotu, 6% - pobytu stałego. Cudzoziemcy uzyskali 1 125 decyzji Szefa UdSC w sprawach o legalizację pobytu na terytorium RP, z czego 35% stanowiło utrzymanie decyzji, od której się odwołano. 18% decyzji uchylono i przekazano do ponownego rozpatrzenia, a w 10% postępowania odwoławcze zakończyły się uchyleniem decyzji organu pierwszej instancji i udzieleniem zezwolenia.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Liczba odwołań z 2016 r. jest ponad dwa razy większa niż w tym samym czasie rok temu. Szczególnie dużym wzrostem cechują się odwołania złożone od decyzji w sprawie pobytu czasowego (+177%), pobytu stałego (+32%) oraz zobowiązania do powrotu (+126%).  Zmiany w liczbie złożonych odwołań są szczególnie widoczne od początku 2016 r. (grudzień 2015 r, 298, styczeń br. - 408, luty br. - 487. marzec - 501, kwiecień - 521). </t>
    </r>
  </si>
  <si>
    <t>VIII.  Informacja o Małym Ruchu Granicznym</t>
  </si>
  <si>
    <t>IX. Ogólne trendy</t>
  </si>
  <si>
    <t>Liczba cudzoziemców objętych wnioskami o przejęcie odpowiedzialności za wniosek o udzielenie ochrony złożony na terytorium innego państwa członkowskiego (tzw. IN) w 2016 r.  wyniosła 2 392 os. Polska wystąpiła z takim wnioskiem do innych krajów europejskich (OUT) w przypadku 70 osób. Decyzje pozytywne zapadły w przypadku 92% wniosków IN (co stanowi wysoki odsetek) i 43% wniosków OUT. 57% wniosków IN oraz 41% wniosków OUT dotyczy współpracy z Niemcami. Poza tym, osoby, które ubiegały się o ochronę międzynarodową w Polsce składały kolejne wnioski we Francji, Austrii, Niderlandach i Szwecji. Z kolei dalsze wnioski OUT z Polski kierowane były głównie do Austrii, Francji, Węgier i Szwecji.</t>
  </si>
  <si>
    <r>
      <t>UJĘCIE ROCZNE
W  2016 r. wnioski o udzielenie ochrony międzynarodowej złożyło 3 898 o</t>
    </r>
    <r>
      <rPr>
        <sz val="11"/>
        <rFont val="Calibri"/>
        <family val="2"/>
        <charset val="238"/>
        <scheme val="minor"/>
      </rPr>
      <t xml:space="preserve">soby, z czego 88% stanowiły wnioski pierwsze.  91% wniosków zostało złożonych przez obywateli 3 państw: Rosji (2 611 os., 67%), Tadżykistanu (475 os., 12%) oraz Ukrainy (455 os. 12%). W gronie pozostałych dominujących grup znaleźli się wnioskodawcy z Armenii (112 os., 3% ogółu), Turcji (56 os., 2% ogółu), Gruzji (41 os., 1% ogółu), Kirgistanu (20 os., 1%) oraz Syrii (19 os., 1%). 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Osoby poszukujące ochrony międzynarodowej przybywają najczęściej na wschodnią granicę kraju (ok. 87% ogółu). Najwięcej wniosków (79%) przyjęła placówka Straży Granicznej w Terespolu, 7%-  placówka w Medyce, dalsze 7%-  Nadwiślański Oddział SG.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Wśród ubiegających się o udzielenie ochrony międzynarodowej 46% stanowili niepełnoletni (48% dziewczynki, 52% chłopcy), 54% dorośli (po połowie kobiety i mężczyźni). Oznacza to, że kobiety i niepełnoletni stanowią grupę 73% wnioskodawców.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W porównaniu z tym samym okresem w 2015 r. łączna liczba osób objętych wnioskami wzrosła o 51% (3 898/2 592). Najważniejsze zmiany, jakie miały miejsce w tym czasie to:
 * 2-krotny wzrost liczby wniosków z Rosji (2 611/1 229). Aktualnie Rosja znajduje się na I pozycji, podobnie jak w kwietniu 2015 r, a odsetek wniosków składanych przez jej obywateli wynosi 67% ogółu, ale zeszłym roku w tym samym czasie wynosił 47%.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* 7- krotny wzrost liczby wniosków z Tadżykistanu (475/66). Z powodu narastającego konfliktu wewnętrznego w Tadżykistanie, od sierpnia 2015 r. widoczny jest wzrost liczby wniosków. W zeszłym roku w kwietniu odsetek tychże  wniosków wynosił 3%, wnioskodawcy pod względem liczebności znajdowali się na 4 miejscu, obecnie odpowiednio: 12%, na 2 miejscu. 
* spadek o 52% liczby wniosków z Ukrainy (455/962). W zeszłym roku w tym samym czasie wnioskodawcy z tego kraju znajdowali się na 2 miejscu pod względem liczby składanych wniosków i jednocześnie stanowili 37% ogółu osób ubiegających się o ochronę, podczas gdy w 2016 - są na 3 miejscu, stanowiąc 12% ogółu wnioskujących. Ukraina jest także jedynym państwem z top10 charakteryzującym się stosunkowo wysokim odsetkiem kolejnych wniosków (47%), podczas gdy w przypadku pozostałych państw odsetek ten wynosi maksymalnie 7%.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* pojawienie się w większej niż dotąd liczby wnioskodawców z Turcji. Obecnie na przestrzeni ostatnich 4 tygodni nie odnotowano nowych wniosków, ale mimo to liczba tychże wnioskodawców z 2016 r. (56 os.) jest porównywalna z łączną liczbą tureckich wniosków złożonych w okresie 2011-2015,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* 4-krotny wzrost liczby wniosków z Armenii (112/29), który jest konsekwencją konfliktu w Górnym Karabachu pomiędzy Armenią i Azerbejdżanem, 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* spadek liczby wniosków z Gruzji o 64% (41/113).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
UJĘCIE MIESIĘCZNE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Liczba składanych wniosków rośnie od stycznia 2016. Liczba osób  miesięcznie wnioskujących o udzielenie ochrony w kwietniu 2016 r.  jest o 13% większa niż w marcu i dwukrotnie większa niż w styczniu.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Jeżeli chodzi o rozkład wnioskodawców ze względu na pochodzenie, dotychczasowe tendencje pozostają bez większych zmian:                 w kwietniu najliczniejsze  grupy wnioskodawców pochodziły z:
* Rosji (73%, +13% w stosunku do marca br., +95% w stosunku do kwietnia 2015), 
* Ukrainy (10%, +35% w stosunku do marca br., -35% w stosunku do kwietnia 2015 r.),  
* Tadżykistanu (9%, stały poziom w porównaniu do marca br., 24-krotny wzrost w stosunku do kwietnia 2015r.),
* Armenii (4%, 2-krotny wzrost w porównaniu do marca br., 3-krotny wzrost w porównaniu do kwietnia 2015 r. ). </t>
    </r>
  </si>
  <si>
    <r>
      <rPr>
        <sz val="11"/>
        <rFont val="Calibri"/>
        <family val="2"/>
        <charset val="238"/>
        <scheme val="minor"/>
      </rPr>
      <t>W 2016 r. Szef Urzędu do Spraw Cudzoziemców wydał w sumie 4 191 decyzji: udzielił ochrony 82 os. (2% ogółu), 746 os. (18% ogółu) uzyskały decyzję negatywną, a 3 363 postępowania (80% ogółu) umorzono. Najliczniejszymi Beneficjentami wszystkich decyzji przyznających ochronę (status uchodźcy, ochrona uzupełniająca i pobyt tolerowany) byli obywatele:
* Syrii (24os., 29% ogółu, prawie wyłącznie status uchodźcy), 
* Rosji (21 os., 25%, głównie ochrona uzupełniająca),
* Iraku (9 os., 11% głównie ochrona uzupełniająca),
* Ukrainy (9 os., 11%, głównie ochrona uzupełniająca).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Spośród wydanych 38 decyzji o nadaniu statusu uchodźcy najwięcej uzyskali obywatele: Syrii -21 os. (55%), Egiptu i Chin - po 3 os. (po 8%), Ugandy i Iraku (po 2 os., 5%). Ochrony uzupełniającej (w sumie 38 decyzji) udzielono głównie obywatelom: Rosji -18 os. (47%), Ukrainy -8 os. (21%), Iraku - 7 os. (18%) i Syrii -3 os. (8%). Pobyt tolerowany otrzymali: 2 obywatele Rosji, 2 - Białorusi i po 1 obywatelu Pakistanu i Ukrainy. 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Porównując okres od 1 stycznia do 30 kwietnia 2016 r. z analogicznym okresem 2015 r. można zaobserwować spadek w zakresie liczby merytorycznych rozstrzygnięć wniosków o udzielenie ochrony międzynarodowej. Natomiast liczba umorzeń wzrosła. Proporcjonalny udział poszczególnych typów decyzji w stosunku do wszystkich wydanych decyzji pozostał bez większych zmian: status uchodźcy (1%), ochrona uzupełniająca (1%), natomiast spadł odsetek decyzji nie przyznających żadnej z form ochrony (z 36% ogółu na 18% ogółu) na rzecz wzrostu odsetka umorzeń (z 58% ogółu na 80% ogółu). Szczegółowo widoczny jest: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* wzrost łącznej liczby decyzji wydanych w 2016 r. o 42% (4 191/2 954),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* spadek o 55% łącznej liczby decyzji o udzieleniu ochrony w 2015 r. (82/184),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* spadek o 53% liczby decyzji o nadaniu statusu uchodźcy (38/80),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* spadek o 10% liczby decyzji o przyznaniu ochrony uzupełniającej (38/42),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* prawie dwukrotny wzrost liczby umorzeń postępowań (3 363/1 708). Warto zauważyć, że jest on w dużej mierze spowodowany brakiem zainteresowania kontynuacją procedury o udzielenie ochrony międzynarodowej. 86% ogółu umorzeń wydawanych jest w stosunku do wnioskodawców z następujących państw: Rosji (75%) i Tadżykistanu (11%).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* spadek liczby decyzji o nieudzieleniu żadnej z form ochrony o 30% (746/1 062).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W 2016 r. uznawalność wynosi 9%, w analogicznym okresie 2015 r. wynosiła 10%, a w całym 2015 r. - 15%.</t>
    </r>
  </si>
  <si>
    <t>Szef Urzędu do Spraw Cudzoziemców pod koniec kwietnia 2016 r. miał pod swoją opieką 4 090 os. Od grudnia 2015 r. widoczny jest spadek liczby osób korzystających z pomocy socjalnej. Jednocześnie - bez względu na wahania ogólnej liczby beneficjentów pomocy społecznej UdSC - utrzymuje się wysokie, niezmienne (ok. 2450-2500 os.) zainteresowanie funkcjonowaniem poza ośrodkami dla cudzoziemców: aktualnie średnio 60% świadczeniobiorców wynajmuje mieszkania i utrzymuje się ze środków otrzymywanych z Urzędu. W analogicznym okresie w 2015 r. z możliwości mieszkania poza ośrodkiem korzystało 67% świadczeniobiorców.</t>
  </si>
  <si>
    <r>
      <t xml:space="preserve">Liczba składanych wniosków legalizacyjnych charakteryzuje się od dłuższego czasu tendencją wzrostową. 
Spośród ponad 40,4 tys. wniosków 89% dotyczy otrzymania zezwolenia na pobyt czasowy, 9% zezwolenia na pobyt stały, a 2% zezwolenia na </t>
    </r>
    <r>
      <rPr>
        <sz val="11"/>
        <rFont val="Calibri"/>
        <family val="2"/>
        <charset val="238"/>
        <scheme val="minor"/>
      </rPr>
      <t xml:space="preserve">pobyt rezydenta UE. W sprawie zezwolenia na pobyt czasowy spośród ponad 36 tys. wniosków 65% (23 366) złożyli obywatele Ukrainy, 4%- Chińczycy, po 3%: Wietnamczycy, Hindusi, Rosjanie. O zezwolenie na pobyt stały ubiegało się ponad 3,5 tys. cudzoziemców, w tym 66% (2 340) to obywatele Ukrainy, 16% - Białorusini, 4% - Rosjanie. Wnioski o zezwolenie na pobyt rezydenta długoterminowego UE, (843 wniosków) zdominowali również obywatele Ukrainy (309) - złożyli 37% wniosków, 14% - Wietnamczycy, 12% -  Chińczycy. Uwzględniając kryterium obywatelstwa wnioskodawców  najczęściej o zezwolenie na pobyt w 2016 r. ubiegali się obywatele Ukrainy 65% - (26 015/40 417),  w analogicznym okresie w 2015 r. odsetek ten był nieco niższy i wynosił 59% (18 415/31 480). Warto zwrócić uwagę, że oprócz wymienionego  odsetka wzrosła znacząco liczba ukraińskich wnioskodawców z obszaru legalizacji (+41%). Za opisany wzrost odpowiedzialna jest zwiększona - w porównaniu z zeszłym rokiem - liczba wniosków o zezwolenie na pobyt czasowy składanych przez obywateli Ukrainy, (+ 54% - z 15 150 os. w 2015 r. na 23 366 os. w 2016 r.). Przyrost ten był na tyle duży, że przewyższył spadek zainteresowania obywateli Ukrainy pobytem stałym (-22%, 2 982 w 2015 r, 2 340 w 2016 r.). Ogółem w 2016 r. złożono łącznie 28% wniosków legalizacyjnych więcej (+36% wniosków na pobyt czasowy, -16% wniosków na pobyt stały, +2% wniosków na pobyt rezydenta długoterminowego UE). 87% wszystkich procedur zakończyło się decyzją przyznającą zezwolenie pobytowe (87% pobyt czasowy, 89% pobyt stały, 78% pobyt rezydenta długoterminowego UE). 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Biorąc pod uwagę liczbę wniosków składanych miesięcznie, po spadku trwającym od września do grudnia 2015 r., aktualnie widoczny jest stały wzrost liczby wniosków.</t>
    </r>
  </si>
  <si>
    <t>Łącznie od początku roku 48% zezwoleń MRG (56%) wydano w Rosji, pozostałe 52% na Ukrainie. Wydano 44 odmowy wydania zezwolenia: 39 na Ukrainie, 5 w  Rosji, a unieważniono 161: 131 wydane na Ukrainie, a 30 w Rosji. Ogółem w porównaniu  z okresem styczeń-kwiecień w zeszłym roku wydano o 13% zezewoleń więcej, miesięcznie o 42% więcej zezwoleń w porównaniu do marca br. (13 252/9 297), a o 69% więcej niż w kwietniu 2015 r.</t>
  </si>
  <si>
    <r>
      <rPr>
        <sz val="11"/>
        <rFont val="Calibri"/>
        <family val="2"/>
        <charset val="238"/>
        <scheme val="minor"/>
      </rPr>
      <t>* Sytuację migracyjną w Polsce nadal cechuje zwiększony napływ obywateli Ukrainy, a także wzrost liczby wniosków o udzielenie ochronny międzynarodowej składanych przez obywateli Rosji i Tadżykistanu. Napływ obywateli tych państw P jest stale monitorowany.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Obywatele Tadżykistanu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powielają model migracyjny Czeczenów i Gruzinów – wkrótce po złożeniu wniosku większość postępowań o udzielenie ochrony międzynarodowej jest umarzana. </t>
    </r>
    <r>
      <rPr>
        <sz val="11"/>
        <color rgb="FFFF0000"/>
        <rFont val="Calibri"/>
        <family val="2"/>
        <charset val="238"/>
        <scheme val="minor"/>
      </rPr>
      <t xml:space="preserve"> .
</t>
    </r>
    <r>
      <rPr>
        <sz val="11"/>
        <rFont val="Calibri"/>
        <family val="2"/>
        <charset val="238"/>
        <scheme val="minor"/>
      </rPr>
      <t>* Zdecydowana większość obywateli Ukrainy przybywających do Polski preferuje legalizację pobytu umożliwiającą podjęcie pracy i samodzielne utrzymanie rodziny.  O zezwolenie na pobyt stały występują głównie cudzoziemcy, którzy od lat przedłużali swój pobyt czasowy w Polsce. Zdecydowana większość z nich to osoby polskiego pochodzenia, w tym legitymujące się Kartą Polaka bądź małżonkowie obywateli RP. Wśród pobytów czasowych największym zainteresowaniem cieszą się te uzasadniane podjęciem pracy, w tym tzw. jednolite zezwolenia na pobyt i pracę. 
• Dominują migracje czasowe (9 razy więcej wniosków o pobyt czasowy niż stały, 89% wszystkich wniosków legalizacyjnych stanowią wnioski o udzielenie zezwolenia na pobyt czasowy).
• Szczególnie dużym zainteresowaniem wśród cudzoziemców cieszy się imigracja zarobkowa do Polski (56% decyzji o udzielenu zezwolenia na pobyt czasowy).
* Od 2014 r. obserwuje się zwiększony napływ wniosków o udzielenie zezwolenia na pobyt czasowy spowodowany:
            -upływem terminu ważności zezwoleń wydanych beneficjentom abolicji 2012,
            -sytuacją na Ukrainie (większe zainteresowanie dłuższym jednolitym zezwoleniem), 
            -wejściem w życie nowej ustawy o cudzoziemcach (uproszczenie procedur). 
* Liczba ważnych dokumentów potwierdzających prawo pobytu na terytorium RP - wg stanu na dzień 1.01.2016 r. - wynosi niemal 212 tys.</t>
    </r>
  </si>
  <si>
    <t>przygotowała: Małgorzata Jankowska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</si>
</sst>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zł&quot;* #,##0_);_(&quot;zł&quot;* \(#,##0\);_(&quot;zł&quot;* &quot;-&quot;_);_(@_)"/>
    <numFmt numFmtId="165" formatCode="yyyy/mm/dd;@"/>
  </numFmts>
  <fonts count="3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b/>
      <sz val="10"/>
      <color theme="1"/>
      <name val="Tahoma"/>
      <family val="2"/>
      <charset val="238"/>
    </font>
    <font>
      <sz val="8"/>
      <name val="Tahoma"/>
      <family val="2"/>
      <charset val="238"/>
    </font>
    <font>
      <sz val="8"/>
      <color theme="1"/>
      <name val="Tahoma"/>
      <family val="2"/>
      <charset val="238"/>
    </font>
    <font>
      <sz val="9"/>
      <color theme="1"/>
      <name val="Tahoma"/>
      <family val="2"/>
      <charset val="238"/>
    </font>
    <font>
      <i/>
      <sz val="9"/>
      <color theme="1"/>
      <name val="Tahoma"/>
      <family val="2"/>
      <charset val="238"/>
    </font>
    <font>
      <i/>
      <sz val="8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8"/>
      <name val="Cambria"/>
      <family val="2"/>
      <charset val="238"/>
      <scheme val="major"/>
    </font>
    <font>
      <b/>
      <sz val="15"/>
      <name val="Calibri"/>
      <family val="2"/>
      <charset val="238"/>
      <scheme val="minor"/>
    </font>
    <font>
      <b/>
      <i/>
      <sz val="14"/>
      <color theme="1"/>
      <name val="Cambria"/>
      <family val="1"/>
      <charset val="238"/>
    </font>
    <font>
      <sz val="11"/>
      <name val="Calibri"/>
      <family val="2"/>
      <charset val="238"/>
      <scheme val="minor"/>
    </font>
    <font>
      <b/>
      <sz val="7"/>
      <name val="Tahoma"/>
      <family val="2"/>
      <charset val="238"/>
    </font>
    <font>
      <sz val="6"/>
      <color theme="1"/>
      <name val="Tahoma"/>
      <family val="2"/>
      <charset val="238"/>
    </font>
    <font>
      <i/>
      <sz val="6"/>
      <color theme="1"/>
      <name val="Tahoma"/>
      <family val="2"/>
      <charset val="238"/>
    </font>
    <font>
      <b/>
      <sz val="8"/>
      <name val="Tahoma"/>
      <family val="2"/>
      <charset val="238"/>
    </font>
    <font>
      <b/>
      <sz val="9"/>
      <name val="Tahoma"/>
      <family val="2"/>
      <charset val="238"/>
    </font>
    <font>
      <sz val="9"/>
      <name val="Tahoma"/>
      <family val="2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F9F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E8E8E8"/>
      </left>
      <right style="thin">
        <color rgb="FFE8E8E8"/>
      </right>
      <top style="thin">
        <color rgb="FFE8E8E8"/>
      </top>
      <bottom style="thin">
        <color rgb="FFE8E8E8"/>
      </bottom>
      <diagonal/>
    </border>
    <border>
      <left style="thin">
        <color rgb="FFE8E8E8"/>
      </left>
      <right style="thin">
        <color rgb="FFE8E8E8"/>
      </right>
      <top/>
      <bottom style="thin">
        <color rgb="FFE8E8E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E8E8E8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7" fillId="21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" fillId="8" borderId="8" applyNumberFormat="0" applyFont="0" applyAlignment="0" applyProtection="0"/>
    <xf numFmtId="0" fontId="18" fillId="0" borderId="0"/>
  </cellStyleXfs>
  <cellXfs count="307">
    <xf numFmtId="0" fontId="0" fillId="0" borderId="0" xfId="0"/>
    <xf numFmtId="0" fontId="0" fillId="0" borderId="0" xfId="0"/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14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0" fontId="0" fillId="0" borderId="0" xfId="0" applyAlignment="1" applyProtection="1">
      <protection locked="0"/>
    </xf>
    <xf numFmtId="0" fontId="30" fillId="0" borderId="0" xfId="0" applyFont="1" applyAlignment="1" applyProtection="1">
      <alignment vertical="center"/>
      <protection locked="0"/>
    </xf>
    <xf numFmtId="0" fontId="31" fillId="0" borderId="0" xfId="0" applyFont="1" applyProtection="1"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19" fillId="0" borderId="0" xfId="43" applyProtection="1">
      <protection locked="0"/>
    </xf>
    <xf numFmtId="0" fontId="0" fillId="0" borderId="44" xfId="0" applyBorder="1" applyProtection="1">
      <protection locked="0"/>
    </xf>
    <xf numFmtId="0" fontId="0" fillId="0" borderId="44" xfId="0" applyFill="1" applyBorder="1" applyProtection="1">
      <protection locked="0"/>
    </xf>
    <xf numFmtId="0" fontId="36" fillId="0" borderId="45" xfId="10" applyFont="1" applyFill="1" applyBorder="1" applyAlignment="1" applyProtection="1">
      <alignment horizontal="left" vertical="center"/>
      <protection locked="0"/>
    </xf>
    <xf numFmtId="0" fontId="36" fillId="0" borderId="45" xfId="10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center" vertical="center" wrapText="1"/>
      <protection locked="0"/>
    </xf>
    <xf numFmtId="165" fontId="33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165" fontId="0" fillId="0" borderId="0" xfId="0" applyNumberFormat="1" applyAlignment="1" applyProtection="1">
      <alignment wrapText="1"/>
      <protection locked="0"/>
    </xf>
    <xf numFmtId="0" fontId="24" fillId="0" borderId="0" xfId="0" applyFont="1" applyAlignment="1" applyProtection="1">
      <alignment vertical="top" wrapText="1"/>
      <protection locked="0"/>
    </xf>
    <xf numFmtId="0" fontId="20" fillId="0" borderId="0" xfId="0" applyFont="1" applyAlignment="1" applyProtection="1">
      <alignment horizontal="left" vertical="center" wrapText="1"/>
      <protection locked="0"/>
    </xf>
    <xf numFmtId="0" fontId="33" fillId="0" borderId="0" xfId="0" applyFont="1" applyAlignment="1" applyProtection="1">
      <alignment horizontal="left" vertical="center" wrapText="1"/>
      <protection locked="0"/>
    </xf>
    <xf numFmtId="0" fontId="25" fillId="0" borderId="0" xfId="0" applyFont="1" applyAlignment="1" applyProtection="1">
      <alignment vertical="top"/>
      <protection locked="0"/>
    </xf>
    <xf numFmtId="165" fontId="25" fillId="0" borderId="0" xfId="0" applyNumberFormat="1" applyFont="1" applyAlignment="1" applyProtection="1">
      <alignment vertical="top"/>
      <protection locked="0"/>
    </xf>
    <xf numFmtId="0" fontId="36" fillId="35" borderId="0" xfId="0" applyFont="1" applyFill="1" applyBorder="1" applyAlignment="1" applyProtection="1">
      <alignment horizontal="center" vertical="center"/>
      <protection locked="0"/>
    </xf>
    <xf numFmtId="3" fontId="36" fillId="35" borderId="0" xfId="0" applyNumberFormat="1" applyFont="1" applyFill="1" applyBorder="1" applyAlignment="1" applyProtection="1">
      <alignment horizontal="center" vertical="center"/>
      <protection locked="0"/>
    </xf>
    <xf numFmtId="3" fontId="36" fillId="35" borderId="0" xfId="24" applyNumberFormat="1" applyFont="1" applyFill="1" applyBorder="1" applyAlignment="1" applyProtection="1">
      <alignment horizontal="center" vertical="center" wrapText="1"/>
      <protection locked="0"/>
    </xf>
    <xf numFmtId="165" fontId="36" fillId="35" borderId="0" xfId="24" applyNumberFormat="1" applyFont="1" applyFill="1" applyBorder="1" applyAlignment="1" applyProtection="1">
      <alignment horizontal="center" vertical="center" wrapText="1"/>
      <protection locked="0"/>
    </xf>
    <xf numFmtId="0" fontId="36" fillId="36" borderId="21" xfId="0" applyFont="1" applyFill="1" applyBorder="1" applyAlignment="1" applyProtection="1">
      <alignment horizontal="center" vertical="center" textRotation="90" wrapText="1"/>
      <protection locked="0"/>
    </xf>
    <xf numFmtId="0" fontId="32" fillId="35" borderId="0" xfId="10" applyFont="1" applyFill="1" applyBorder="1" applyAlignment="1" applyProtection="1">
      <alignment horizontal="center" vertical="center" wrapText="1"/>
      <protection locked="0"/>
    </xf>
    <xf numFmtId="0" fontId="32" fillId="35" borderId="0" xfId="10" applyFont="1" applyFill="1" applyBorder="1" applyAlignment="1" applyProtection="1">
      <alignment horizontal="center" vertical="center"/>
      <protection locked="0"/>
    </xf>
    <xf numFmtId="0" fontId="32" fillId="35" borderId="0" xfId="10" applyFont="1" applyFill="1" applyBorder="1" applyAlignment="1" applyProtection="1">
      <alignment horizontal="left" vertical="center" indent="1"/>
      <protection locked="0"/>
    </xf>
    <xf numFmtId="0" fontId="20" fillId="0" borderId="0" xfId="0" applyFont="1" applyAlignment="1" applyProtection="1">
      <alignment horizontal="left"/>
      <protection locked="0"/>
    </xf>
    <xf numFmtId="0" fontId="26" fillId="0" borderId="0" xfId="0" applyFont="1" applyAlignment="1" applyProtection="1">
      <alignment horizontal="left" vertical="top" wrapText="1"/>
      <protection locked="0"/>
    </xf>
    <xf numFmtId="0" fontId="23" fillId="0" borderId="0" xfId="0" applyFont="1" applyAlignment="1" applyProtection="1">
      <alignment horizontal="left" vertical="top" wrapText="1"/>
      <protection locked="0"/>
    </xf>
    <xf numFmtId="0" fontId="21" fillId="0" borderId="0" xfId="0" applyFont="1" applyAlignment="1" applyProtection="1">
      <alignment horizontal="left" vertical="top" wrapText="1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left" vertical="center" indent="1"/>
      <protection locked="0"/>
    </xf>
    <xf numFmtId="0" fontId="22" fillId="0" borderId="0" xfId="0" applyFont="1" applyAlignment="1" applyProtection="1">
      <alignment horizontal="center"/>
      <protection locked="0"/>
    </xf>
    <xf numFmtId="0" fontId="22" fillId="0" borderId="0" xfId="0" applyFont="1" applyProtection="1"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22" fillId="0" borderId="0" xfId="0" applyFont="1" applyAlignment="1" applyProtection="1">
      <protection locked="0"/>
    </xf>
    <xf numFmtId="0" fontId="27" fillId="0" borderId="0" xfId="0" applyFont="1" applyProtection="1">
      <protection locked="0"/>
    </xf>
    <xf numFmtId="3" fontId="37" fillId="0" borderId="10" xfId="0" applyNumberFormat="1" applyFont="1" applyBorder="1" applyAlignment="1" applyProtection="1">
      <alignment horizontal="right" vertical="center"/>
    </xf>
    <xf numFmtId="3" fontId="36" fillId="35" borderId="47" xfId="10" applyNumberFormat="1" applyFont="1" applyFill="1" applyBorder="1" applyAlignment="1" applyProtection="1">
      <alignment horizontal="center" vertical="center"/>
    </xf>
    <xf numFmtId="0" fontId="0" fillId="0" borderId="52" xfId="0" applyBorder="1" applyProtection="1">
      <protection locked="0"/>
    </xf>
    <xf numFmtId="3" fontId="37" fillId="0" borderId="10" xfId="0" applyNumberFormat="1" applyFont="1" applyBorder="1" applyAlignment="1" applyProtection="1">
      <alignment horizontal="right" vertical="center"/>
    </xf>
    <xf numFmtId="0" fontId="0" fillId="0" borderId="0" xfId="0" applyProtection="1">
      <protection locked="0"/>
    </xf>
    <xf numFmtId="0" fontId="0" fillId="0" borderId="0" xfId="0" applyBorder="1" applyAlignment="1" applyProtection="1">
      <protection locked="0"/>
    </xf>
    <xf numFmtId="0" fontId="0" fillId="0" borderId="0" xfId="0" applyBorder="1" applyAlignment="1"/>
    <xf numFmtId="0" fontId="0" fillId="0" borderId="0" xfId="0" applyProtection="1"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32" fillId="35" borderId="53" xfId="24" applyFont="1" applyFill="1" applyBorder="1" applyAlignment="1" applyProtection="1">
      <alignment horizontal="left" vertical="center" wrapText="1" indent="1"/>
      <protection locked="0"/>
    </xf>
    <xf numFmtId="0" fontId="32" fillId="35" borderId="54" xfId="24" applyFont="1" applyFill="1" applyBorder="1" applyAlignment="1" applyProtection="1">
      <alignment horizontal="left" vertical="center" wrapText="1" indent="1"/>
      <protection locked="0"/>
    </xf>
    <xf numFmtId="0" fontId="32" fillId="35" borderId="54" xfId="0" applyFont="1" applyFill="1" applyBorder="1" applyAlignment="1" applyProtection="1">
      <alignment horizontal="center" vertical="center"/>
      <protection locked="0"/>
    </xf>
    <xf numFmtId="3" fontId="32" fillId="35" borderId="54" xfId="0" applyNumberFormat="1" applyFont="1" applyFill="1" applyBorder="1" applyAlignment="1" applyProtection="1">
      <alignment horizontal="center" vertical="center"/>
      <protection locked="0"/>
    </xf>
    <xf numFmtId="3" fontId="32" fillId="35" borderId="54" xfId="43" applyNumberFormat="1" applyFont="1" applyFill="1" applyBorder="1" applyAlignment="1" applyProtection="1">
      <alignment horizontal="center" vertical="center"/>
      <protection locked="0"/>
    </xf>
    <xf numFmtId="0" fontId="0" fillId="0" borderId="54" xfId="0" applyBorder="1" applyProtection="1">
      <protection locked="0"/>
    </xf>
    <xf numFmtId="0" fontId="32" fillId="0" borderId="0" xfId="24" applyFont="1" applyFill="1" applyBorder="1" applyAlignment="1" applyProtection="1">
      <alignment horizontal="left" vertical="center" wrapText="1" indent="1"/>
      <protection locked="0"/>
    </xf>
    <xf numFmtId="0" fontId="32" fillId="0" borderId="0" xfId="0" applyFont="1" applyFill="1" applyBorder="1" applyAlignment="1" applyProtection="1">
      <alignment horizontal="center" vertical="center"/>
      <protection locked="0"/>
    </xf>
    <xf numFmtId="3" fontId="32" fillId="0" borderId="0" xfId="0" applyNumberFormat="1" applyFont="1" applyFill="1" applyBorder="1" applyAlignment="1" applyProtection="1">
      <alignment horizontal="center" vertical="center"/>
      <protection locked="0"/>
    </xf>
    <xf numFmtId="3" fontId="32" fillId="0" borderId="0" xfId="43" applyNumberFormat="1" applyFont="1" applyFill="1" applyBorder="1" applyAlignment="1" applyProtection="1">
      <alignment horizontal="center" vertical="center"/>
      <protection locked="0"/>
    </xf>
    <xf numFmtId="0" fontId="36" fillId="35" borderId="0" xfId="10" applyFont="1" applyFill="1" applyBorder="1" applyAlignment="1" applyProtection="1">
      <alignment horizontal="center" vertical="center"/>
      <protection locked="0"/>
    </xf>
    <xf numFmtId="0" fontId="37" fillId="36" borderId="25" xfId="0" applyFont="1" applyFill="1" applyBorder="1" applyAlignment="1" applyProtection="1">
      <alignment horizontal="left" vertical="center"/>
    </xf>
    <xf numFmtId="0" fontId="37" fillId="36" borderId="10" xfId="0" applyFont="1" applyFill="1" applyBorder="1" applyAlignment="1" applyProtection="1">
      <alignment horizontal="left" vertical="center"/>
    </xf>
    <xf numFmtId="0" fontId="36" fillId="35" borderId="46" xfId="0" applyFont="1" applyFill="1" applyBorder="1" applyAlignment="1" applyProtection="1">
      <alignment horizontal="center" vertical="center"/>
    </xf>
    <xf numFmtId="0" fontId="36" fillId="35" borderId="47" xfId="0" applyFont="1" applyFill="1" applyBorder="1" applyAlignment="1" applyProtection="1">
      <alignment horizontal="center" vertical="center"/>
    </xf>
    <xf numFmtId="3" fontId="37" fillId="0" borderId="10" xfId="0" applyNumberFormat="1" applyFont="1" applyBorder="1" applyAlignment="1" applyProtection="1">
      <alignment horizontal="right" vertical="center"/>
    </xf>
    <xf numFmtId="3" fontId="37" fillId="0" borderId="32" xfId="0" applyNumberFormat="1" applyFont="1" applyBorder="1" applyAlignment="1" applyProtection="1">
      <alignment horizontal="right" vertical="center"/>
    </xf>
    <xf numFmtId="0" fontId="36" fillId="36" borderId="46" xfId="10" applyFont="1" applyFill="1" applyBorder="1" applyAlignment="1" applyProtection="1">
      <alignment horizontal="center" vertical="center"/>
      <protection locked="0"/>
    </xf>
    <xf numFmtId="0" fontId="36" fillId="36" borderId="47" xfId="10" applyFont="1" applyFill="1" applyBorder="1" applyAlignment="1" applyProtection="1">
      <alignment horizontal="center" vertical="center"/>
      <protection locked="0"/>
    </xf>
    <xf numFmtId="3" fontId="36" fillId="36" borderId="47" xfId="10" applyNumberFormat="1" applyFont="1" applyFill="1" applyBorder="1" applyAlignment="1" applyProtection="1">
      <alignment horizontal="center" vertical="center"/>
    </xf>
    <xf numFmtId="3" fontId="36" fillId="36" borderId="48" xfId="10" applyNumberFormat="1" applyFont="1" applyFill="1" applyBorder="1" applyAlignment="1" applyProtection="1">
      <alignment horizontal="center" vertical="center"/>
    </xf>
    <xf numFmtId="0" fontId="0" fillId="33" borderId="0" xfId="0" applyFont="1" applyFill="1" applyAlignment="1" applyProtection="1">
      <alignment horizontal="left" vertical="top" wrapText="1"/>
      <protection locked="0"/>
    </xf>
    <xf numFmtId="0" fontId="36" fillId="36" borderId="21" xfId="0" applyFont="1" applyFill="1" applyBorder="1" applyAlignment="1" applyProtection="1">
      <alignment horizontal="center" vertical="center"/>
      <protection locked="0"/>
    </xf>
    <xf numFmtId="0" fontId="36" fillId="36" borderId="10" xfId="0" applyFont="1" applyFill="1" applyBorder="1" applyAlignment="1" applyProtection="1">
      <alignment horizontal="center" vertical="center"/>
      <protection locked="0"/>
    </xf>
    <xf numFmtId="0" fontId="36" fillId="36" borderId="21" xfId="0" applyFont="1" applyFill="1" applyBorder="1" applyAlignment="1" applyProtection="1">
      <alignment horizontal="center" vertical="center" wrapText="1"/>
    </xf>
    <xf numFmtId="0" fontId="36" fillId="36" borderId="31" xfId="0" applyFont="1" applyFill="1" applyBorder="1" applyAlignment="1" applyProtection="1">
      <alignment horizontal="center" vertical="center" wrapText="1"/>
    </xf>
    <xf numFmtId="0" fontId="36" fillId="36" borderId="10" xfId="0" applyFont="1" applyFill="1" applyBorder="1" applyAlignment="1" applyProtection="1">
      <alignment horizontal="center" vertical="center" textRotation="90"/>
      <protection locked="0"/>
    </xf>
    <xf numFmtId="0" fontId="36" fillId="36" borderId="20" xfId="0" applyFont="1" applyFill="1" applyBorder="1" applyAlignment="1" applyProtection="1">
      <alignment horizontal="center" vertical="center"/>
      <protection locked="0"/>
    </xf>
    <xf numFmtId="0" fontId="36" fillId="36" borderId="31" xfId="0" applyFont="1" applyFill="1" applyBorder="1" applyAlignment="1" applyProtection="1">
      <alignment horizontal="center" vertical="center"/>
      <protection locked="0"/>
    </xf>
    <xf numFmtId="0" fontId="37" fillId="0" borderId="25" xfId="0" applyFont="1" applyFill="1" applyBorder="1" applyAlignment="1" applyProtection="1">
      <alignment horizontal="left" vertical="center" indent="1"/>
      <protection locked="0"/>
    </xf>
    <xf numFmtId="0" fontId="37" fillId="0" borderId="10" xfId="0" applyFont="1" applyFill="1" applyBorder="1" applyAlignment="1" applyProtection="1">
      <alignment horizontal="left" vertical="center" indent="1"/>
      <protection locked="0"/>
    </xf>
    <xf numFmtId="3" fontId="36" fillId="35" borderId="47" xfId="0" applyNumberFormat="1" applyFont="1" applyFill="1" applyBorder="1" applyAlignment="1" applyProtection="1">
      <alignment horizontal="center" vertical="center"/>
    </xf>
    <xf numFmtId="3" fontId="36" fillId="35" borderId="48" xfId="0" applyNumberFormat="1" applyFont="1" applyFill="1" applyBorder="1" applyAlignment="1" applyProtection="1">
      <alignment horizontal="center" vertical="center"/>
    </xf>
    <xf numFmtId="0" fontId="20" fillId="0" borderId="40" xfId="0" applyFont="1" applyBorder="1" applyAlignment="1" applyProtection="1">
      <alignment horizontal="center" vertical="center" wrapText="1"/>
    </xf>
    <xf numFmtId="0" fontId="36" fillId="36" borderId="32" xfId="0" applyFont="1" applyFill="1" applyBorder="1" applyAlignment="1" applyProtection="1">
      <alignment horizontal="center" vertical="center" textRotation="90"/>
      <protection locked="0"/>
    </xf>
    <xf numFmtId="3" fontId="37" fillId="35" borderId="28" xfId="0" applyNumberFormat="1" applyFont="1" applyFill="1" applyBorder="1" applyAlignment="1" applyProtection="1">
      <alignment horizontal="right" vertical="center" wrapText="1"/>
    </xf>
    <xf numFmtId="0" fontId="0" fillId="33" borderId="0" xfId="0" applyFont="1" applyFill="1" applyAlignment="1" applyProtection="1">
      <alignment horizontal="left" vertical="top"/>
      <protection locked="0"/>
    </xf>
    <xf numFmtId="3" fontId="37" fillId="35" borderId="17" xfId="0" applyNumberFormat="1" applyFont="1" applyFill="1" applyBorder="1" applyAlignment="1" applyProtection="1">
      <alignment horizontal="right" vertical="center" wrapText="1"/>
    </xf>
    <xf numFmtId="3" fontId="37" fillId="35" borderId="26" xfId="0" applyNumberFormat="1" applyFont="1" applyFill="1" applyBorder="1" applyAlignment="1" applyProtection="1">
      <alignment horizontal="right" vertical="center" wrapText="1"/>
    </xf>
    <xf numFmtId="3" fontId="37" fillId="36" borderId="11" xfId="0" applyNumberFormat="1" applyFont="1" applyFill="1" applyBorder="1" applyAlignment="1" applyProtection="1">
      <alignment horizontal="right" vertical="center" wrapText="1"/>
    </xf>
    <xf numFmtId="3" fontId="37" fillId="36" borderId="35" xfId="0" applyNumberFormat="1" applyFont="1" applyFill="1" applyBorder="1" applyAlignment="1" applyProtection="1">
      <alignment horizontal="right" vertical="center" wrapText="1"/>
    </xf>
    <xf numFmtId="3" fontId="36" fillId="35" borderId="49" xfId="24" applyNumberFormat="1" applyFont="1" applyFill="1" applyBorder="1" applyAlignment="1" applyProtection="1">
      <alignment horizontal="center" vertical="center" wrapText="1"/>
    </xf>
    <xf numFmtId="3" fontId="36" fillId="35" borderId="51" xfId="24" applyNumberFormat="1" applyFont="1" applyFill="1" applyBorder="1" applyAlignment="1" applyProtection="1">
      <alignment horizontal="center" vertical="center" wrapText="1"/>
    </xf>
    <xf numFmtId="3" fontId="37" fillId="36" borderId="17" xfId="0" applyNumberFormat="1" applyFont="1" applyFill="1" applyBorder="1" applyAlignment="1" applyProtection="1">
      <alignment horizontal="right" vertical="center" wrapText="1"/>
    </xf>
    <xf numFmtId="3" fontId="37" fillId="36" borderId="26" xfId="0" applyNumberFormat="1" applyFont="1" applyFill="1" applyBorder="1" applyAlignment="1" applyProtection="1">
      <alignment horizontal="right" vertical="center" wrapText="1"/>
    </xf>
    <xf numFmtId="0" fontId="16" fillId="36" borderId="38" xfId="0" applyFont="1" applyFill="1" applyBorder="1" applyAlignment="1" applyProtection="1">
      <alignment horizontal="center" vertical="center" textRotation="90" wrapText="1"/>
      <protection locked="0"/>
    </xf>
    <xf numFmtId="0" fontId="16" fillId="36" borderId="39" xfId="0" applyFont="1" applyFill="1" applyBorder="1" applyAlignment="1" applyProtection="1">
      <alignment horizontal="center" vertical="center" textRotation="90" wrapText="1"/>
      <protection locked="0"/>
    </xf>
    <xf numFmtId="0" fontId="16" fillId="36" borderId="14" xfId="0" applyFont="1" applyFill="1" applyBorder="1" applyAlignment="1" applyProtection="1">
      <alignment horizontal="center" vertical="center" textRotation="90" wrapText="1"/>
      <protection locked="0"/>
    </xf>
    <xf numFmtId="0" fontId="16" fillId="36" borderId="36" xfId="0" applyFont="1" applyFill="1" applyBorder="1" applyAlignment="1" applyProtection="1">
      <alignment horizontal="center" vertical="center" textRotation="90" wrapText="1"/>
      <protection locked="0"/>
    </xf>
    <xf numFmtId="0" fontId="16" fillId="36" borderId="20" xfId="0" applyFont="1" applyFill="1" applyBorder="1" applyAlignment="1" applyProtection="1">
      <alignment horizontal="center" vertical="center"/>
      <protection locked="0"/>
    </xf>
    <xf numFmtId="0" fontId="16" fillId="36" borderId="21" xfId="0" applyFont="1" applyFill="1" applyBorder="1" applyAlignment="1" applyProtection="1">
      <alignment horizontal="center" vertical="center"/>
      <protection locked="0"/>
    </xf>
    <xf numFmtId="0" fontId="16" fillId="36" borderId="25" xfId="0" applyFont="1" applyFill="1" applyBorder="1" applyAlignment="1" applyProtection="1">
      <alignment horizontal="center" vertical="center"/>
      <protection locked="0"/>
    </xf>
    <xf numFmtId="0" fontId="16" fillId="36" borderId="10" xfId="0" applyFont="1" applyFill="1" applyBorder="1" applyAlignment="1" applyProtection="1">
      <alignment horizontal="center" vertical="center"/>
      <protection locked="0"/>
    </xf>
    <xf numFmtId="0" fontId="16" fillId="36" borderId="21" xfId="0" applyFont="1" applyFill="1" applyBorder="1" applyAlignment="1" applyProtection="1">
      <alignment horizontal="center" vertical="center" textRotation="90"/>
      <protection locked="0"/>
    </xf>
    <xf numFmtId="0" fontId="16" fillId="36" borderId="10" xfId="0" applyFont="1" applyFill="1" applyBorder="1" applyAlignment="1" applyProtection="1">
      <alignment horizontal="center" vertical="center" textRotation="90"/>
      <protection locked="0"/>
    </xf>
    <xf numFmtId="0" fontId="37" fillId="35" borderId="25" xfId="0" applyFont="1" applyFill="1" applyBorder="1" applyAlignment="1" applyProtection="1">
      <alignment horizontal="left" vertical="center"/>
    </xf>
    <xf numFmtId="0" fontId="37" fillId="35" borderId="10" xfId="0" applyFont="1" applyFill="1" applyBorder="1" applyAlignment="1" applyProtection="1">
      <alignment horizontal="left" vertical="center"/>
    </xf>
    <xf numFmtId="3" fontId="37" fillId="35" borderId="10" xfId="0" applyNumberFormat="1" applyFont="1" applyFill="1" applyBorder="1" applyAlignment="1" applyProtection="1">
      <alignment horizontal="right" vertical="center" wrapText="1"/>
    </xf>
    <xf numFmtId="3" fontId="37" fillId="36" borderId="10" xfId="0" applyNumberFormat="1" applyFont="1" applyFill="1" applyBorder="1" applyAlignment="1" applyProtection="1">
      <alignment horizontal="right" vertical="center" wrapText="1"/>
    </xf>
    <xf numFmtId="0" fontId="36" fillId="36" borderId="25" xfId="0" applyFont="1" applyFill="1" applyBorder="1" applyAlignment="1" applyProtection="1">
      <alignment horizontal="center" vertical="center"/>
      <protection locked="0"/>
    </xf>
    <xf numFmtId="0" fontId="37" fillId="36" borderId="41" xfId="0" applyFont="1" applyFill="1" applyBorder="1" applyAlignment="1" applyProtection="1">
      <alignment horizontal="left" vertical="center"/>
    </xf>
    <xf numFmtId="0" fontId="37" fillId="36" borderId="42" xfId="0" applyFont="1" applyFill="1" applyBorder="1" applyAlignment="1" applyProtection="1">
      <alignment horizontal="left" vertical="center"/>
    </xf>
    <xf numFmtId="0" fontId="37" fillId="34" borderId="10" xfId="0" applyFont="1" applyFill="1" applyBorder="1" applyAlignment="1" applyProtection="1">
      <alignment horizontal="right" vertical="center"/>
    </xf>
    <xf numFmtId="0" fontId="37" fillId="34" borderId="32" xfId="0" applyFont="1" applyFill="1" applyBorder="1" applyAlignment="1" applyProtection="1">
      <alignment horizontal="right" vertical="center"/>
    </xf>
    <xf numFmtId="0" fontId="37" fillId="35" borderId="10" xfId="0" applyFont="1" applyFill="1" applyBorder="1" applyAlignment="1" applyProtection="1">
      <alignment horizontal="right" vertical="center"/>
    </xf>
    <xf numFmtId="0" fontId="37" fillId="35" borderId="32" xfId="0" applyFont="1" applyFill="1" applyBorder="1" applyAlignment="1" applyProtection="1">
      <alignment horizontal="right" vertical="center"/>
    </xf>
    <xf numFmtId="3" fontId="37" fillId="34" borderId="10" xfId="0" applyNumberFormat="1" applyFont="1" applyFill="1" applyBorder="1" applyAlignment="1" applyProtection="1">
      <alignment horizontal="right" vertical="center"/>
    </xf>
    <xf numFmtId="3" fontId="37" fillId="35" borderId="42" xfId="0" applyNumberFormat="1" applyFont="1" applyFill="1" applyBorder="1" applyAlignment="1" applyProtection="1">
      <alignment horizontal="right" vertical="center"/>
    </xf>
    <xf numFmtId="3" fontId="37" fillId="35" borderId="10" xfId="0" applyNumberFormat="1" applyFont="1" applyFill="1" applyBorder="1" applyAlignment="1" applyProtection="1">
      <alignment horizontal="right" vertical="center"/>
    </xf>
    <xf numFmtId="0" fontId="36" fillId="35" borderId="17" xfId="0" applyFont="1" applyFill="1" applyBorder="1" applyAlignment="1" applyProtection="1">
      <alignment horizontal="center" vertical="center" textRotation="90" wrapText="1"/>
      <protection locked="0"/>
    </xf>
    <xf numFmtId="0" fontId="36" fillId="35" borderId="18" xfId="0" applyFont="1" applyFill="1" applyBorder="1" applyAlignment="1" applyProtection="1">
      <alignment horizontal="center" vertical="center" textRotation="90" wrapText="1"/>
      <protection locked="0"/>
    </xf>
    <xf numFmtId="0" fontId="36" fillId="35" borderId="19" xfId="0" applyFont="1" applyFill="1" applyBorder="1" applyAlignment="1" applyProtection="1">
      <alignment horizontal="center" vertical="center" textRotation="90" wrapText="1"/>
      <protection locked="0"/>
    </xf>
    <xf numFmtId="0" fontId="33" fillId="0" borderId="0" xfId="0" applyFont="1" applyAlignment="1" applyProtection="1">
      <alignment horizontal="center" vertical="center" wrapText="1"/>
      <protection locked="0"/>
    </xf>
    <xf numFmtId="0" fontId="37" fillId="0" borderId="25" xfId="0" applyFont="1" applyFill="1" applyBorder="1" applyAlignment="1" applyProtection="1">
      <alignment horizontal="left" vertical="center"/>
      <protection locked="0"/>
    </xf>
    <xf numFmtId="0" fontId="37" fillId="0" borderId="10" xfId="0" applyFont="1" applyFill="1" applyBorder="1" applyAlignment="1" applyProtection="1">
      <alignment horizontal="left" vertical="center"/>
      <protection locked="0"/>
    </xf>
    <xf numFmtId="0" fontId="36" fillId="35" borderId="20" xfId="0" applyFont="1" applyFill="1" applyBorder="1" applyAlignment="1" applyProtection="1">
      <alignment horizontal="center" vertical="center" wrapText="1"/>
      <protection locked="0"/>
    </xf>
    <xf numFmtId="0" fontId="36" fillId="35" borderId="21" xfId="0" applyFont="1" applyFill="1" applyBorder="1" applyAlignment="1" applyProtection="1">
      <alignment horizontal="center" vertical="center" wrapText="1"/>
      <protection locked="0"/>
    </xf>
    <xf numFmtId="0" fontId="37" fillId="34" borderId="10" xfId="43" applyFont="1" applyFill="1" applyBorder="1" applyAlignment="1" applyProtection="1">
      <alignment horizontal="right" vertical="center"/>
    </xf>
    <xf numFmtId="0" fontId="36" fillId="36" borderId="47" xfId="10" applyFont="1" applyFill="1" applyBorder="1" applyAlignment="1" applyProtection="1">
      <alignment horizontal="center" vertical="center"/>
    </xf>
    <xf numFmtId="0" fontId="36" fillId="36" borderId="48" xfId="10" applyFont="1" applyFill="1" applyBorder="1" applyAlignment="1" applyProtection="1">
      <alignment horizontal="center" vertical="center"/>
    </xf>
    <xf numFmtId="3" fontId="37" fillId="0" borderId="42" xfId="0" applyNumberFormat="1" applyFont="1" applyFill="1" applyBorder="1" applyAlignment="1" applyProtection="1">
      <alignment horizontal="right" vertical="center"/>
    </xf>
    <xf numFmtId="0" fontId="36" fillId="35" borderId="17" xfId="44" applyFont="1" applyFill="1" applyBorder="1" applyAlignment="1" applyProtection="1">
      <alignment horizontal="center" vertical="center"/>
      <protection locked="0"/>
    </xf>
    <xf numFmtId="0" fontId="36" fillId="35" borderId="26" xfId="44" applyFont="1" applyFill="1" applyBorder="1" applyAlignment="1" applyProtection="1">
      <alignment horizontal="center" vertical="center"/>
      <protection locked="0"/>
    </xf>
    <xf numFmtId="0" fontId="36" fillId="35" borderId="17" xfId="44" applyFont="1" applyFill="1" applyBorder="1" applyAlignment="1" applyProtection="1">
      <alignment horizontal="center" vertical="center" wrapText="1"/>
      <protection locked="0"/>
    </xf>
    <xf numFmtId="0" fontId="36" fillId="35" borderId="19" xfId="44" applyFont="1" applyFill="1" applyBorder="1" applyAlignment="1" applyProtection="1">
      <alignment horizontal="center" vertical="center" wrapText="1"/>
      <protection locked="0"/>
    </xf>
    <xf numFmtId="0" fontId="36" fillId="35" borderId="18" xfId="44" applyFont="1" applyFill="1" applyBorder="1" applyAlignment="1" applyProtection="1">
      <alignment horizontal="center" vertical="center"/>
      <protection locked="0"/>
    </xf>
    <xf numFmtId="0" fontId="36" fillId="35" borderId="19" xfId="44" applyFont="1" applyFill="1" applyBorder="1" applyAlignment="1" applyProtection="1">
      <alignment horizontal="center" vertical="center"/>
      <protection locked="0"/>
    </xf>
    <xf numFmtId="0" fontId="37" fillId="34" borderId="17" xfId="43" applyFont="1" applyFill="1" applyBorder="1" applyAlignment="1" applyProtection="1">
      <alignment horizontal="right" vertical="center"/>
    </xf>
    <xf numFmtId="0" fontId="37" fillId="34" borderId="19" xfId="43" applyFont="1" applyFill="1" applyBorder="1" applyAlignment="1" applyProtection="1">
      <alignment horizontal="right" vertical="center"/>
    </xf>
    <xf numFmtId="0" fontId="36" fillId="35" borderId="22" xfId="0" applyFont="1" applyFill="1" applyBorder="1" applyAlignment="1" applyProtection="1">
      <alignment horizontal="center" vertical="center"/>
    </xf>
    <xf numFmtId="0" fontId="36" fillId="35" borderId="23" xfId="0" applyFont="1" applyFill="1" applyBorder="1" applyAlignment="1" applyProtection="1">
      <alignment horizontal="center" vertical="center"/>
    </xf>
    <xf numFmtId="0" fontId="36" fillId="35" borderId="24" xfId="0" applyFont="1" applyFill="1" applyBorder="1" applyAlignment="1" applyProtection="1">
      <alignment horizontal="center" vertical="center"/>
    </xf>
    <xf numFmtId="0" fontId="37" fillId="35" borderId="11" xfId="43" applyFont="1" applyFill="1" applyBorder="1" applyAlignment="1" applyProtection="1">
      <alignment horizontal="right" vertical="center"/>
    </xf>
    <xf numFmtId="0" fontId="37" fillId="35" borderId="35" xfId="43" applyFont="1" applyFill="1" applyBorder="1" applyAlignment="1" applyProtection="1">
      <alignment horizontal="right" vertical="center"/>
    </xf>
    <xf numFmtId="0" fontId="37" fillId="35" borderId="13" xfId="43" applyFont="1" applyFill="1" applyBorder="1" applyAlignment="1" applyProtection="1">
      <alignment horizontal="right" vertical="center"/>
    </xf>
    <xf numFmtId="0" fontId="36" fillId="35" borderId="20" xfId="44" applyFont="1" applyFill="1" applyBorder="1" applyAlignment="1" applyProtection="1">
      <alignment horizontal="center" vertical="center"/>
      <protection locked="0"/>
    </xf>
    <xf numFmtId="0" fontId="36" fillId="35" borderId="21" xfId="44" applyFont="1" applyFill="1" applyBorder="1" applyAlignment="1" applyProtection="1">
      <alignment horizontal="center" vertical="center"/>
      <protection locked="0"/>
    </xf>
    <xf numFmtId="0" fontId="36" fillId="35" borderId="25" xfId="44" applyFont="1" applyFill="1" applyBorder="1" applyAlignment="1" applyProtection="1">
      <alignment horizontal="center" vertical="center"/>
      <protection locked="0"/>
    </xf>
    <xf numFmtId="0" fontId="36" fillId="35" borderId="10" xfId="44" applyFont="1" applyFill="1" applyBorder="1" applyAlignment="1" applyProtection="1">
      <alignment horizontal="center" vertical="center"/>
      <protection locked="0"/>
    </xf>
    <xf numFmtId="0" fontId="37" fillId="35" borderId="17" xfId="43" applyFont="1" applyFill="1" applyBorder="1" applyAlignment="1" applyProtection="1">
      <alignment horizontal="right" vertical="center"/>
    </xf>
    <xf numFmtId="0" fontId="37" fillId="35" borderId="26" xfId="43" applyFont="1" applyFill="1" applyBorder="1" applyAlignment="1" applyProtection="1">
      <alignment horizontal="right" vertical="center"/>
    </xf>
    <xf numFmtId="0" fontId="37" fillId="35" borderId="19" xfId="43" applyFont="1" applyFill="1" applyBorder="1" applyAlignment="1" applyProtection="1">
      <alignment horizontal="right" vertical="center"/>
    </xf>
    <xf numFmtId="0" fontId="37" fillId="34" borderId="26" xfId="43" applyFont="1" applyFill="1" applyBorder="1" applyAlignment="1" applyProtection="1">
      <alignment horizontal="right" vertical="center"/>
    </xf>
    <xf numFmtId="0" fontId="37" fillId="35" borderId="42" xfId="0" applyFont="1" applyFill="1" applyBorder="1" applyAlignment="1" applyProtection="1">
      <alignment horizontal="right" vertical="center"/>
    </xf>
    <xf numFmtId="0" fontId="0" fillId="33" borderId="0" xfId="0" applyFill="1" applyAlignment="1" applyProtection="1">
      <alignment horizontal="left" vertical="top" wrapText="1"/>
      <protection locked="0"/>
    </xf>
    <xf numFmtId="0" fontId="37" fillId="34" borderId="25" xfId="0" applyFont="1" applyFill="1" applyBorder="1" applyAlignment="1" applyProtection="1">
      <alignment horizontal="left" vertical="center" wrapText="1" indent="1"/>
    </xf>
    <xf numFmtId="0" fontId="37" fillId="34" borderId="10" xfId="0" applyFont="1" applyFill="1" applyBorder="1" applyAlignment="1" applyProtection="1">
      <alignment horizontal="left" vertical="center" wrapText="1" indent="1"/>
    </xf>
    <xf numFmtId="0" fontId="37" fillId="35" borderId="43" xfId="0" applyFont="1" applyFill="1" applyBorder="1" applyAlignment="1" applyProtection="1">
      <alignment horizontal="right" vertical="center"/>
    </xf>
    <xf numFmtId="0" fontId="37" fillId="35" borderId="25" xfId="0" applyFont="1" applyFill="1" applyBorder="1" applyAlignment="1" applyProtection="1">
      <alignment horizontal="left" vertical="center" wrapText="1" indent="1"/>
    </xf>
    <xf numFmtId="0" fontId="37" fillId="35" borderId="10" xfId="0" applyFont="1" applyFill="1" applyBorder="1" applyAlignment="1" applyProtection="1">
      <alignment horizontal="left" vertical="center" wrapText="1" indent="1"/>
    </xf>
    <xf numFmtId="0" fontId="37" fillId="35" borderId="41" xfId="0" applyFont="1" applyFill="1" applyBorder="1" applyAlignment="1" applyProtection="1">
      <alignment horizontal="left" vertical="center" wrapText="1" indent="1"/>
    </xf>
    <xf numFmtId="0" fontId="37" fillId="35" borderId="42" xfId="0" applyFont="1" applyFill="1" applyBorder="1" applyAlignment="1" applyProtection="1">
      <alignment horizontal="left" vertical="center" wrapText="1" indent="1"/>
    </xf>
    <xf numFmtId="0" fontId="37" fillId="0" borderId="41" xfId="0" applyFont="1" applyFill="1" applyBorder="1" applyAlignment="1" applyProtection="1">
      <alignment horizontal="left" vertical="center" indent="1"/>
      <protection locked="0"/>
    </xf>
    <xf numFmtId="0" fontId="37" fillId="0" borderId="42" xfId="0" applyFont="1" applyFill="1" applyBorder="1" applyAlignment="1" applyProtection="1">
      <alignment horizontal="left" vertical="center" indent="1"/>
      <protection locked="0"/>
    </xf>
    <xf numFmtId="0" fontId="37" fillId="35" borderId="27" xfId="0" applyFont="1" applyFill="1" applyBorder="1" applyAlignment="1" applyProtection="1">
      <alignment horizontal="center" vertical="center"/>
      <protection locked="0"/>
    </xf>
    <xf numFmtId="0" fontId="37" fillId="35" borderId="28" xfId="0" applyFont="1" applyFill="1" applyBorder="1" applyAlignment="1" applyProtection="1">
      <alignment horizontal="center" vertical="center"/>
      <protection locked="0"/>
    </xf>
    <xf numFmtId="0" fontId="36" fillId="35" borderId="20" xfId="0" applyFont="1" applyFill="1" applyBorder="1" applyAlignment="1" applyProtection="1">
      <alignment horizontal="center" vertical="center"/>
      <protection locked="0"/>
    </xf>
    <xf numFmtId="0" fontId="36" fillId="35" borderId="21" xfId="0" applyFont="1" applyFill="1" applyBorder="1" applyAlignment="1" applyProtection="1">
      <alignment horizontal="center" vertical="center"/>
      <protection locked="0"/>
    </xf>
    <xf numFmtId="3" fontId="37" fillId="35" borderId="29" xfId="0" applyNumberFormat="1" applyFont="1" applyFill="1" applyBorder="1" applyAlignment="1" applyProtection="1">
      <alignment horizontal="right" vertical="center" wrapText="1"/>
    </xf>
    <xf numFmtId="3" fontId="37" fillId="35" borderId="37" xfId="0" applyNumberFormat="1" applyFont="1" applyFill="1" applyBorder="1" applyAlignment="1" applyProtection="1">
      <alignment horizontal="right" vertical="center" wrapText="1"/>
    </xf>
    <xf numFmtId="3" fontId="37" fillId="35" borderId="30" xfId="0" applyNumberFormat="1" applyFont="1" applyFill="1" applyBorder="1" applyAlignment="1" applyProtection="1">
      <alignment horizontal="right" vertical="center" wrapText="1"/>
    </xf>
    <xf numFmtId="0" fontId="20" fillId="0" borderId="0" xfId="0" applyFont="1" applyAlignment="1" applyProtection="1">
      <alignment horizontal="left" vertical="center" wrapText="1"/>
      <protection locked="0"/>
    </xf>
    <xf numFmtId="0" fontId="37" fillId="35" borderId="25" xfId="0" applyFont="1" applyFill="1" applyBorder="1" applyAlignment="1" applyProtection="1">
      <alignment horizontal="left" vertical="center" wrapText="1"/>
    </xf>
    <xf numFmtId="0" fontId="37" fillId="35" borderId="10" xfId="0" applyFont="1" applyFill="1" applyBorder="1" applyAlignment="1" applyProtection="1">
      <alignment horizontal="left" vertical="center" wrapText="1"/>
    </xf>
    <xf numFmtId="0" fontId="36" fillId="35" borderId="25" xfId="0" applyFont="1" applyFill="1" applyBorder="1" applyAlignment="1" applyProtection="1">
      <alignment horizontal="center" vertical="center" wrapText="1"/>
      <protection locked="0"/>
    </xf>
    <xf numFmtId="0" fontId="36" fillId="35" borderId="10" xfId="0" applyFont="1" applyFill="1" applyBorder="1" applyAlignment="1" applyProtection="1">
      <alignment horizontal="center" vertical="center" wrapText="1"/>
      <protection locked="0"/>
    </xf>
    <xf numFmtId="0" fontId="37" fillId="0" borderId="41" xfId="0" applyFont="1" applyFill="1" applyBorder="1" applyAlignment="1" applyProtection="1">
      <alignment horizontal="left" vertical="center" wrapText="1"/>
    </xf>
    <xf numFmtId="0" fontId="37" fillId="0" borderId="42" xfId="0" applyFont="1" applyFill="1" applyBorder="1" applyAlignment="1" applyProtection="1">
      <alignment horizontal="left" vertical="center" wrapText="1"/>
    </xf>
    <xf numFmtId="3" fontId="37" fillId="36" borderId="42" xfId="24" applyNumberFormat="1" applyFont="1" applyFill="1" applyBorder="1" applyAlignment="1" applyProtection="1">
      <alignment horizontal="right" vertical="center" wrapText="1"/>
    </xf>
    <xf numFmtId="0" fontId="37" fillId="34" borderId="25" xfId="0" applyFont="1" applyFill="1" applyBorder="1" applyAlignment="1" applyProtection="1">
      <alignment horizontal="left" vertical="center" wrapText="1"/>
      <protection locked="0"/>
    </xf>
    <xf numFmtId="0" fontId="37" fillId="34" borderId="10" xfId="0" applyFont="1" applyFill="1" applyBorder="1" applyAlignment="1" applyProtection="1">
      <alignment horizontal="left" vertical="center" wrapText="1"/>
      <protection locked="0"/>
    </xf>
    <xf numFmtId="0" fontId="37" fillId="0" borderId="25" xfId="0" applyFont="1" applyFill="1" applyBorder="1" applyAlignment="1" applyProtection="1">
      <alignment horizontal="left" vertical="center" wrapText="1"/>
      <protection locked="0"/>
    </xf>
    <xf numFmtId="0" fontId="37" fillId="0" borderId="10" xfId="0" applyFont="1" applyFill="1" applyBorder="1" applyAlignment="1" applyProtection="1">
      <alignment horizontal="left" vertical="center" wrapText="1"/>
      <protection locked="0"/>
    </xf>
    <xf numFmtId="0" fontId="37" fillId="36" borderId="25" xfId="24" applyFont="1" applyFill="1" applyBorder="1" applyAlignment="1" applyProtection="1">
      <alignment horizontal="left" vertical="center" indent="1"/>
      <protection locked="0"/>
    </xf>
    <xf numFmtId="0" fontId="37" fillId="36" borderId="10" xfId="24" applyFont="1" applyFill="1" applyBorder="1" applyAlignment="1" applyProtection="1">
      <alignment horizontal="left" vertical="center" indent="1"/>
      <protection locked="0"/>
    </xf>
    <xf numFmtId="0" fontId="14" fillId="33" borderId="0" xfId="0" applyFont="1" applyFill="1" applyAlignment="1" applyProtection="1">
      <alignment horizontal="left" vertical="top" wrapText="1"/>
      <protection locked="0"/>
    </xf>
    <xf numFmtId="0" fontId="37" fillId="34" borderId="41" xfId="0" applyFont="1" applyFill="1" applyBorder="1" applyAlignment="1" applyProtection="1">
      <alignment horizontal="left" vertical="center" wrapText="1"/>
      <protection locked="0"/>
    </xf>
    <xf numFmtId="0" fontId="37" fillId="34" borderId="42" xfId="0" applyFont="1" applyFill="1" applyBorder="1" applyAlignment="1" applyProtection="1">
      <alignment horizontal="left" vertical="center" wrapText="1"/>
      <protection locked="0"/>
    </xf>
    <xf numFmtId="3" fontId="37" fillId="0" borderId="10" xfId="0" applyNumberFormat="1" applyFont="1" applyBorder="1" applyAlignment="1" applyProtection="1">
      <alignment horizontal="right" vertical="center" wrapText="1"/>
    </xf>
    <xf numFmtId="0" fontId="36" fillId="36" borderId="20" xfId="0" applyFont="1" applyFill="1" applyBorder="1" applyAlignment="1" applyProtection="1">
      <alignment horizontal="center" vertical="center" wrapText="1"/>
      <protection locked="0"/>
    </xf>
    <xf numFmtId="0" fontId="36" fillId="36" borderId="21" xfId="0" applyFont="1" applyFill="1" applyBorder="1" applyAlignment="1" applyProtection="1">
      <alignment horizontal="center" vertical="center" wrapText="1"/>
      <protection locked="0"/>
    </xf>
    <xf numFmtId="0" fontId="37" fillId="0" borderId="25" xfId="0" applyFont="1" applyFill="1" applyBorder="1" applyAlignment="1" applyProtection="1">
      <alignment horizontal="left" vertical="center" wrapText="1"/>
    </xf>
    <xf numFmtId="0" fontId="37" fillId="0" borderId="10" xfId="0" applyFont="1" applyFill="1" applyBorder="1" applyAlignment="1" applyProtection="1">
      <alignment horizontal="left" vertical="center" wrapText="1"/>
    </xf>
    <xf numFmtId="3" fontId="37" fillId="0" borderId="32" xfId="0" applyNumberFormat="1" applyFont="1" applyBorder="1" applyAlignment="1" applyProtection="1">
      <alignment horizontal="right" vertical="center" wrapText="1"/>
    </xf>
    <xf numFmtId="0" fontId="36" fillId="36" borderId="46" xfId="10" applyFont="1" applyFill="1" applyBorder="1" applyAlignment="1" applyProtection="1">
      <alignment horizontal="left" vertical="center" indent="1"/>
    </xf>
    <xf numFmtId="0" fontId="36" fillId="36" borderId="47" xfId="10" applyFont="1" applyFill="1" applyBorder="1" applyAlignment="1" applyProtection="1">
      <alignment horizontal="left" vertical="center" indent="1"/>
    </xf>
    <xf numFmtId="0" fontId="37" fillId="34" borderId="25" xfId="0" applyFont="1" applyFill="1" applyBorder="1" applyAlignment="1" applyProtection="1">
      <alignment horizontal="left" vertical="center" wrapText="1"/>
    </xf>
    <xf numFmtId="0" fontId="37" fillId="34" borderId="10" xfId="0" applyFont="1" applyFill="1" applyBorder="1" applyAlignment="1" applyProtection="1">
      <alignment horizontal="left" vertical="center" wrapText="1"/>
    </xf>
    <xf numFmtId="0" fontId="36" fillId="35" borderId="21" xfId="0" applyFont="1" applyFill="1" applyBorder="1" applyAlignment="1" applyProtection="1">
      <alignment horizontal="center" vertical="center"/>
    </xf>
    <xf numFmtId="0" fontId="36" fillId="35" borderId="31" xfId="0" applyFont="1" applyFill="1" applyBorder="1" applyAlignment="1" applyProtection="1">
      <alignment horizontal="center" vertical="center"/>
    </xf>
    <xf numFmtId="0" fontId="36" fillId="35" borderId="26" xfId="0" applyFont="1" applyFill="1" applyBorder="1" applyAlignment="1" applyProtection="1">
      <alignment horizontal="center" vertical="center" textRotation="90" wrapText="1"/>
      <protection locked="0"/>
    </xf>
    <xf numFmtId="0" fontId="37" fillId="35" borderId="41" xfId="0" applyFont="1" applyFill="1" applyBorder="1" applyAlignment="1" applyProtection="1">
      <alignment horizontal="left" vertical="center" wrapText="1"/>
    </xf>
    <xf numFmtId="0" fontId="37" fillId="35" borderId="42" xfId="0" applyFont="1" applyFill="1" applyBorder="1" applyAlignment="1" applyProtection="1">
      <alignment horizontal="left" vertical="center" wrapText="1"/>
    </xf>
    <xf numFmtId="0" fontId="36" fillId="35" borderId="11" xfId="44" applyFont="1" applyFill="1" applyBorder="1" applyAlignment="1" applyProtection="1">
      <alignment horizontal="center" vertical="center" textRotation="90" wrapText="1"/>
      <protection locked="0"/>
    </xf>
    <xf numFmtId="0" fontId="36" fillId="35" borderId="13" xfId="44" applyFont="1" applyFill="1" applyBorder="1" applyAlignment="1" applyProtection="1">
      <alignment horizontal="center" vertical="center" textRotation="90" wrapText="1"/>
      <protection locked="0"/>
    </xf>
    <xf numFmtId="0" fontId="36" fillId="35" borderId="14" xfId="44" applyFont="1" applyFill="1" applyBorder="1" applyAlignment="1" applyProtection="1">
      <alignment horizontal="center" vertical="center" textRotation="90" wrapText="1"/>
      <protection locked="0"/>
    </xf>
    <xf numFmtId="0" fontId="36" fillId="35" borderId="16" xfId="44" applyFont="1" applyFill="1" applyBorder="1" applyAlignment="1" applyProtection="1">
      <alignment horizontal="center" vertical="center" textRotation="90" wrapText="1"/>
      <protection locked="0"/>
    </xf>
    <xf numFmtId="0" fontId="36" fillId="36" borderId="46" xfId="10" applyFont="1" applyFill="1" applyBorder="1" applyAlignment="1" applyProtection="1">
      <alignment vertical="center" wrapText="1"/>
    </xf>
    <xf numFmtId="0" fontId="36" fillId="36" borderId="47" xfId="10" applyFont="1" applyFill="1" applyBorder="1" applyAlignment="1" applyProtection="1">
      <alignment vertical="center" wrapText="1"/>
    </xf>
    <xf numFmtId="0" fontId="36" fillId="36" borderId="46" xfId="10" applyFont="1" applyFill="1" applyBorder="1" applyAlignment="1" applyProtection="1">
      <alignment horizontal="left" vertical="center"/>
    </xf>
    <xf numFmtId="0" fontId="36" fillId="36" borderId="47" xfId="10" applyFont="1" applyFill="1" applyBorder="1" applyAlignment="1" applyProtection="1">
      <alignment horizontal="left" vertical="center"/>
    </xf>
    <xf numFmtId="0" fontId="36" fillId="35" borderId="33" xfId="44" applyFont="1" applyFill="1" applyBorder="1" applyAlignment="1" applyProtection="1">
      <alignment horizontal="center" vertical="center" textRotation="90"/>
      <protection locked="0"/>
    </xf>
    <xf numFmtId="0" fontId="36" fillId="35" borderId="12" xfId="44" applyFont="1" applyFill="1" applyBorder="1" applyAlignment="1" applyProtection="1">
      <alignment horizontal="center" vertical="center" textRotation="90"/>
      <protection locked="0"/>
    </xf>
    <xf numFmtId="0" fontId="36" fillId="35" borderId="13" xfId="44" applyFont="1" applyFill="1" applyBorder="1" applyAlignment="1" applyProtection="1">
      <alignment horizontal="center" vertical="center" textRotation="90"/>
      <protection locked="0"/>
    </xf>
    <xf numFmtId="0" fontId="36" fillId="35" borderId="34" xfId="44" applyFont="1" applyFill="1" applyBorder="1" applyAlignment="1" applyProtection="1">
      <alignment horizontal="center" vertical="center" textRotation="90"/>
      <protection locked="0"/>
    </xf>
    <xf numFmtId="0" fontId="36" fillId="35" borderId="15" xfId="44" applyFont="1" applyFill="1" applyBorder="1" applyAlignment="1" applyProtection="1">
      <alignment horizontal="center" vertical="center" textRotation="90"/>
      <protection locked="0"/>
    </xf>
    <xf numFmtId="0" fontId="36" fillId="35" borderId="16" xfId="44" applyFont="1" applyFill="1" applyBorder="1" applyAlignment="1" applyProtection="1">
      <alignment horizontal="center" vertical="center" textRotation="90"/>
      <protection locked="0"/>
    </xf>
    <xf numFmtId="0" fontId="36" fillId="35" borderId="35" xfId="44" applyFont="1" applyFill="1" applyBorder="1" applyAlignment="1" applyProtection="1">
      <alignment horizontal="center" vertical="center" textRotation="90" wrapText="1"/>
      <protection locked="0"/>
    </xf>
    <xf numFmtId="0" fontId="36" fillId="35" borderId="36" xfId="44" applyFont="1" applyFill="1" applyBorder="1" applyAlignment="1" applyProtection="1">
      <alignment horizontal="center" vertical="center" textRotation="90" wrapText="1"/>
      <protection locked="0"/>
    </xf>
    <xf numFmtId="0" fontId="0" fillId="0" borderId="0" xfId="0" applyProtection="1">
      <protection locked="0"/>
    </xf>
    <xf numFmtId="0" fontId="36" fillId="36" borderId="49" xfId="10" applyFont="1" applyFill="1" applyBorder="1" applyAlignment="1" applyProtection="1">
      <alignment horizontal="center" vertical="center"/>
    </xf>
    <xf numFmtId="0" fontId="36" fillId="36" borderId="50" xfId="10" applyFont="1" applyFill="1" applyBorder="1" applyAlignment="1" applyProtection="1">
      <alignment horizontal="center" vertical="center"/>
    </xf>
    <xf numFmtId="164" fontId="29" fillId="0" borderId="0" xfId="2" applyNumberFormat="1" applyFont="1" applyBorder="1" applyAlignment="1" applyProtection="1">
      <alignment horizontal="center"/>
    </xf>
    <xf numFmtId="0" fontId="37" fillId="34" borderId="25" xfId="0" applyFont="1" applyFill="1" applyBorder="1" applyAlignment="1" applyProtection="1">
      <alignment horizontal="left" vertical="center"/>
    </xf>
    <xf numFmtId="0" fontId="37" fillId="34" borderId="10" xfId="0" applyFont="1" applyFill="1" applyBorder="1" applyAlignment="1" applyProtection="1">
      <alignment horizontal="left" vertical="center"/>
    </xf>
    <xf numFmtId="0" fontId="37" fillId="34" borderId="46" xfId="0" applyFont="1" applyFill="1" applyBorder="1" applyAlignment="1" applyProtection="1">
      <alignment horizontal="left" vertical="center"/>
    </xf>
    <xf numFmtId="0" fontId="37" fillId="34" borderId="47" xfId="0" applyFont="1" applyFill="1" applyBorder="1" applyAlignment="1" applyProtection="1">
      <alignment horizontal="left" vertical="center"/>
    </xf>
    <xf numFmtId="0" fontId="37" fillId="35" borderId="41" xfId="0" applyFont="1" applyFill="1" applyBorder="1" applyAlignment="1" applyProtection="1">
      <alignment horizontal="left" vertical="center"/>
    </xf>
    <xf numFmtId="0" fontId="37" fillId="35" borderId="42" xfId="0" applyFont="1" applyFill="1" applyBorder="1" applyAlignment="1" applyProtection="1">
      <alignment horizontal="left" vertical="center"/>
    </xf>
    <xf numFmtId="0" fontId="36" fillId="35" borderId="20" xfId="0" applyFont="1" applyFill="1" applyBorder="1" applyAlignment="1" applyProtection="1">
      <alignment horizontal="center"/>
    </xf>
    <xf numFmtId="0" fontId="36" fillId="35" borderId="21" xfId="0" applyFont="1" applyFill="1" applyBorder="1" applyAlignment="1" applyProtection="1">
      <alignment horizontal="center"/>
    </xf>
    <xf numFmtId="0" fontId="36" fillId="35" borderId="31" xfId="0" applyFont="1" applyFill="1" applyBorder="1" applyAlignment="1" applyProtection="1">
      <alignment horizontal="center"/>
    </xf>
    <xf numFmtId="0" fontId="36" fillId="35" borderId="10" xfId="44" applyFont="1" applyFill="1" applyBorder="1" applyAlignment="1" applyProtection="1">
      <alignment horizontal="center" vertical="center" wrapText="1"/>
      <protection locked="0"/>
    </xf>
    <xf numFmtId="0" fontId="37" fillId="35" borderId="10" xfId="43" applyFont="1" applyFill="1" applyBorder="1" applyAlignment="1" applyProtection="1">
      <alignment horizontal="right" vertical="center"/>
    </xf>
    <xf numFmtId="0" fontId="36" fillId="36" borderId="51" xfId="10" applyFont="1" applyFill="1" applyBorder="1" applyAlignment="1" applyProtection="1">
      <alignment horizontal="center" vertical="center"/>
    </xf>
    <xf numFmtId="0" fontId="37" fillId="35" borderId="42" xfId="43" applyFont="1" applyFill="1" applyBorder="1" applyAlignment="1" applyProtection="1">
      <alignment horizontal="right" vertical="center"/>
    </xf>
    <xf numFmtId="0" fontId="37" fillId="34" borderId="32" xfId="43" applyFont="1" applyFill="1" applyBorder="1" applyAlignment="1" applyProtection="1">
      <alignment horizontal="right" vertical="center"/>
    </xf>
    <xf numFmtId="0" fontId="28" fillId="35" borderId="0" xfId="1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36" fillId="35" borderId="32" xfId="44" applyFont="1" applyFill="1" applyBorder="1" applyAlignment="1" applyProtection="1">
      <alignment horizontal="center" vertical="center"/>
      <protection locked="0"/>
    </xf>
    <xf numFmtId="0" fontId="37" fillId="35" borderId="32" xfId="43" applyFont="1" applyFill="1" applyBorder="1" applyAlignment="1" applyProtection="1">
      <alignment horizontal="right" vertical="center"/>
    </xf>
    <xf numFmtId="0" fontId="37" fillId="35" borderId="43" xfId="43" applyFont="1" applyFill="1" applyBorder="1" applyAlignment="1" applyProtection="1">
      <alignment horizontal="right" vertical="center"/>
    </xf>
    <xf numFmtId="0" fontId="37" fillId="34" borderId="25" xfId="24" applyFont="1" applyFill="1" applyBorder="1" applyAlignment="1" applyProtection="1">
      <alignment horizontal="left" vertical="center" wrapText="1"/>
      <protection locked="0"/>
    </xf>
    <xf numFmtId="0" fontId="37" fillId="34" borderId="10" xfId="24" applyFont="1" applyFill="1" applyBorder="1" applyAlignment="1" applyProtection="1">
      <alignment horizontal="left" vertical="center" wrapText="1"/>
      <protection locked="0"/>
    </xf>
    <xf numFmtId="0" fontId="0" fillId="33" borderId="0" xfId="0" applyFill="1" applyAlignment="1" applyProtection="1">
      <alignment horizontal="left" vertical="top"/>
      <protection locked="0"/>
    </xf>
    <xf numFmtId="3" fontId="0" fillId="0" borderId="0" xfId="0" applyNumberFormat="1" applyAlignment="1" applyProtection="1">
      <alignment horizontal="center"/>
      <protection locked="0"/>
    </xf>
    <xf numFmtId="0" fontId="37" fillId="34" borderId="25" xfId="24" applyFont="1" applyFill="1" applyBorder="1" applyAlignment="1" applyProtection="1">
      <alignment horizontal="left" vertical="center"/>
      <protection locked="0"/>
    </xf>
    <xf numFmtId="0" fontId="37" fillId="34" borderId="10" xfId="24" applyFont="1" applyFill="1" applyBorder="1" applyAlignment="1" applyProtection="1">
      <alignment horizontal="left" vertical="center"/>
      <protection locked="0"/>
    </xf>
    <xf numFmtId="3" fontId="37" fillId="0" borderId="10" xfId="0" applyNumberFormat="1" applyFont="1" applyFill="1" applyBorder="1" applyAlignment="1" applyProtection="1">
      <alignment horizontal="right" vertical="center"/>
    </xf>
    <xf numFmtId="0" fontId="35" fillId="35" borderId="21" xfId="0" applyFont="1" applyFill="1" applyBorder="1" applyAlignment="1" applyProtection="1">
      <alignment horizontal="center" vertical="center" wrapText="1"/>
    </xf>
    <xf numFmtId="0" fontId="35" fillId="35" borderId="31" xfId="0" applyFont="1" applyFill="1" applyBorder="1" applyAlignment="1" applyProtection="1">
      <alignment horizontal="center" vertical="center" wrapText="1"/>
    </xf>
    <xf numFmtId="0" fontId="37" fillId="0" borderId="41" xfId="0" applyFont="1" applyFill="1" applyBorder="1" applyAlignment="1" applyProtection="1">
      <alignment horizontal="left" vertical="center" wrapText="1"/>
      <protection locked="0"/>
    </xf>
    <xf numFmtId="0" fontId="37" fillId="0" borderId="42" xfId="0" applyFont="1" applyFill="1" applyBorder="1" applyAlignment="1" applyProtection="1">
      <alignment horizontal="left" vertical="center" wrapText="1"/>
      <protection locked="0"/>
    </xf>
    <xf numFmtId="3" fontId="37" fillId="0" borderId="42" xfId="0" applyNumberFormat="1" applyFont="1" applyBorder="1" applyAlignment="1" applyProtection="1">
      <alignment horizontal="right" vertical="center" wrapText="1"/>
    </xf>
    <xf numFmtId="3" fontId="37" fillId="0" borderId="43" xfId="0" applyNumberFormat="1" applyFont="1" applyBorder="1" applyAlignment="1" applyProtection="1">
      <alignment horizontal="right" vertical="center" wrapText="1"/>
    </xf>
    <xf numFmtId="3" fontId="37" fillId="0" borderId="42" xfId="0" applyNumberFormat="1" applyFont="1" applyBorder="1" applyAlignment="1" applyProtection="1">
      <alignment horizontal="right" vertical="center"/>
    </xf>
    <xf numFmtId="3" fontId="36" fillId="34" borderId="47" xfId="0" applyNumberFormat="1" applyFont="1" applyFill="1" applyBorder="1" applyAlignment="1" applyProtection="1">
      <alignment horizontal="center" vertical="center"/>
    </xf>
    <xf numFmtId="0" fontId="36" fillId="34" borderId="46" xfId="24" applyFont="1" applyFill="1" applyBorder="1" applyAlignment="1" applyProtection="1">
      <alignment horizontal="center" vertical="center" wrapText="1"/>
      <protection locked="0"/>
    </xf>
    <xf numFmtId="0" fontId="36" fillId="34" borderId="47" xfId="24" applyFont="1" applyFill="1" applyBorder="1" applyAlignment="1" applyProtection="1">
      <alignment horizontal="center" vertical="center" wrapText="1"/>
      <protection locked="0"/>
    </xf>
    <xf numFmtId="3" fontId="37" fillId="36" borderId="10" xfId="24" applyNumberFormat="1" applyFont="1" applyFill="1" applyBorder="1" applyAlignment="1" applyProtection="1">
      <alignment horizontal="right" vertical="center"/>
    </xf>
    <xf numFmtId="0" fontId="37" fillId="36" borderId="25" xfId="24" applyFont="1" applyFill="1" applyBorder="1" applyAlignment="1" applyProtection="1">
      <alignment horizontal="left" vertical="center" wrapText="1"/>
    </xf>
    <xf numFmtId="0" fontId="37" fillId="36" borderId="10" xfId="24" applyFont="1" applyFill="1" applyBorder="1" applyAlignment="1" applyProtection="1">
      <alignment horizontal="left" vertical="center" wrapText="1"/>
    </xf>
    <xf numFmtId="3" fontId="36" fillId="34" borderId="48" xfId="0" applyNumberFormat="1" applyFont="1" applyFill="1" applyBorder="1" applyAlignment="1" applyProtection="1">
      <alignment horizontal="center" vertical="center"/>
    </xf>
    <xf numFmtId="3" fontId="36" fillId="36" borderId="47" xfId="0" applyNumberFormat="1" applyFont="1" applyFill="1" applyBorder="1" applyAlignment="1" applyProtection="1">
      <alignment horizontal="center" vertical="center"/>
    </xf>
    <xf numFmtId="3" fontId="36" fillId="36" borderId="48" xfId="0" applyNumberFormat="1" applyFont="1" applyFill="1" applyBorder="1" applyAlignment="1" applyProtection="1">
      <alignment horizontal="center" vertical="center"/>
    </xf>
    <xf numFmtId="0" fontId="36" fillId="36" borderId="46" xfId="0" applyFont="1" applyFill="1" applyBorder="1" applyAlignment="1" applyProtection="1">
      <alignment horizontal="center" vertical="center"/>
    </xf>
    <xf numFmtId="0" fontId="36" fillId="36" borderId="47" xfId="0" applyFont="1" applyFill="1" applyBorder="1" applyAlignment="1" applyProtection="1">
      <alignment horizontal="center" vertical="center"/>
    </xf>
    <xf numFmtId="0" fontId="36" fillId="33" borderId="46" xfId="10" applyFont="1" applyFill="1" applyBorder="1" applyAlignment="1" applyProtection="1">
      <alignment horizontal="center" vertical="center"/>
      <protection locked="0"/>
    </xf>
    <xf numFmtId="0" fontId="36" fillId="33" borderId="47" xfId="10" applyFont="1" applyFill="1" applyBorder="1" applyAlignment="1" applyProtection="1">
      <alignment horizontal="center" vertical="center"/>
      <protection locked="0"/>
    </xf>
    <xf numFmtId="3" fontId="36" fillId="33" borderId="47" xfId="10" applyNumberFormat="1" applyFont="1" applyFill="1" applyBorder="1" applyAlignment="1" applyProtection="1">
      <alignment horizontal="center" vertical="center"/>
    </xf>
    <xf numFmtId="3" fontId="37" fillId="0" borderId="10" xfId="24" applyNumberFormat="1" applyFont="1" applyFill="1" applyBorder="1" applyAlignment="1" applyProtection="1">
      <alignment horizontal="right" vertical="center"/>
    </xf>
    <xf numFmtId="0" fontId="36" fillId="33" borderId="20" xfId="0" applyFont="1" applyFill="1" applyBorder="1" applyAlignment="1" applyProtection="1">
      <alignment horizontal="center" vertical="center"/>
      <protection locked="0"/>
    </xf>
    <xf numFmtId="0" fontId="36" fillId="33" borderId="21" xfId="0" applyFont="1" applyFill="1" applyBorder="1" applyAlignment="1" applyProtection="1">
      <alignment horizontal="center" vertical="center"/>
      <protection locked="0"/>
    </xf>
    <xf numFmtId="0" fontId="36" fillId="33" borderId="25" xfId="0" applyFont="1" applyFill="1" applyBorder="1" applyAlignment="1" applyProtection="1">
      <alignment horizontal="center" vertical="center"/>
      <protection locked="0"/>
    </xf>
    <xf numFmtId="0" fontId="36" fillId="33" borderId="10" xfId="0" applyFont="1" applyFill="1" applyBorder="1" applyAlignment="1" applyProtection="1">
      <alignment horizontal="center" vertical="center"/>
      <protection locked="0"/>
    </xf>
    <xf numFmtId="0" fontId="36" fillId="33" borderId="21" xfId="0" applyFont="1" applyFill="1" applyBorder="1" applyAlignment="1" applyProtection="1">
      <alignment horizontal="center" vertical="center"/>
    </xf>
    <xf numFmtId="0" fontId="36" fillId="33" borderId="31" xfId="0" applyFont="1" applyFill="1" applyBorder="1" applyAlignment="1" applyProtection="1">
      <alignment horizontal="center" vertical="center"/>
    </xf>
    <xf numFmtId="0" fontId="36" fillId="33" borderId="10" xfId="0" applyFont="1" applyFill="1" applyBorder="1" applyAlignment="1" applyProtection="1">
      <alignment horizontal="center" vertical="center" wrapText="1"/>
      <protection locked="0"/>
    </xf>
    <xf numFmtId="0" fontId="36" fillId="33" borderId="32" xfId="0" applyFont="1" applyFill="1" applyBorder="1" applyAlignment="1" applyProtection="1">
      <alignment horizontal="center" vertical="center" wrapText="1"/>
      <protection locked="0"/>
    </xf>
    <xf numFmtId="0" fontId="37" fillId="33" borderId="25" xfId="0" applyFont="1" applyFill="1" applyBorder="1" applyAlignment="1" applyProtection="1">
      <alignment horizontal="left" vertical="center" indent="1"/>
      <protection locked="0"/>
    </xf>
    <xf numFmtId="0" fontId="37" fillId="33" borderId="10" xfId="0" applyFont="1" applyFill="1" applyBorder="1" applyAlignment="1" applyProtection="1">
      <alignment horizontal="left" vertical="center" indent="1"/>
      <protection locked="0"/>
    </xf>
    <xf numFmtId="3" fontId="37" fillId="33" borderId="10" xfId="24" applyNumberFormat="1" applyFont="1" applyFill="1" applyBorder="1" applyAlignment="1" applyProtection="1">
      <alignment horizontal="right" vertical="center"/>
    </xf>
    <xf numFmtId="3" fontId="37" fillId="33" borderId="17" xfId="24" applyNumberFormat="1" applyFont="1" applyFill="1" applyBorder="1" applyAlignment="1" applyProtection="1">
      <alignment horizontal="right" vertical="center"/>
    </xf>
    <xf numFmtId="3" fontId="37" fillId="33" borderId="18" xfId="24" applyNumberFormat="1" applyFont="1" applyFill="1" applyBorder="1" applyAlignment="1" applyProtection="1">
      <alignment horizontal="right" vertical="center"/>
    </xf>
    <xf numFmtId="3" fontId="37" fillId="33" borderId="19" xfId="24" applyNumberFormat="1" applyFont="1" applyFill="1" applyBorder="1" applyAlignment="1" applyProtection="1">
      <alignment horizontal="right" vertical="center"/>
    </xf>
    <xf numFmtId="0" fontId="37" fillId="0" borderId="25" xfId="24" applyFont="1" applyFill="1" applyBorder="1" applyAlignment="1" applyProtection="1">
      <alignment horizontal="left" vertical="center" indent="1"/>
      <protection locked="0"/>
    </xf>
    <xf numFmtId="0" fontId="37" fillId="0" borderId="10" xfId="24" applyFont="1" applyFill="1" applyBorder="1" applyAlignment="1" applyProtection="1">
      <alignment horizontal="left" vertical="center" indent="1"/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37" fillId="0" borderId="41" xfId="24" applyFont="1" applyFill="1" applyBorder="1" applyAlignment="1" applyProtection="1">
      <alignment horizontal="left" vertical="center" indent="1"/>
      <protection locked="0"/>
    </xf>
    <xf numFmtId="0" fontId="37" fillId="0" borderId="42" xfId="24" applyFont="1" applyFill="1" applyBorder="1" applyAlignment="1" applyProtection="1">
      <alignment horizontal="left" vertical="center" indent="1"/>
      <protection locked="0"/>
    </xf>
    <xf numFmtId="3" fontId="37" fillId="0" borderId="42" xfId="24" applyNumberFormat="1" applyFont="1" applyFill="1" applyBorder="1" applyAlignment="1" applyProtection="1">
      <alignment horizontal="right" vertical="center"/>
    </xf>
    <xf numFmtId="3" fontId="36" fillId="33" borderId="48" xfId="10" applyNumberFormat="1" applyFont="1" applyFill="1" applyBorder="1" applyAlignment="1" applyProtection="1">
      <alignment horizontal="center" vertical="center"/>
    </xf>
    <xf numFmtId="0" fontId="36" fillId="35" borderId="46" xfId="10" applyFont="1" applyFill="1" applyBorder="1" applyAlignment="1" applyProtection="1">
      <alignment horizontal="center" vertical="center" wrapText="1"/>
      <protection locked="0"/>
    </xf>
    <xf numFmtId="0" fontId="36" fillId="35" borderId="47" xfId="10" applyFont="1" applyFill="1" applyBorder="1" applyAlignment="1" applyProtection="1">
      <alignment horizontal="center" vertical="center" wrapText="1"/>
      <protection locked="0"/>
    </xf>
    <xf numFmtId="3" fontId="36" fillId="35" borderId="47" xfId="10" applyNumberFormat="1" applyFont="1" applyFill="1" applyBorder="1" applyAlignment="1" applyProtection="1">
      <alignment horizontal="center" vertical="center"/>
    </xf>
    <xf numFmtId="3" fontId="36" fillId="35" borderId="48" xfId="10" applyNumberFormat="1" applyFont="1" applyFill="1" applyBorder="1" applyAlignment="1" applyProtection="1">
      <alignment horizontal="center" vertical="center"/>
    </xf>
    <xf numFmtId="0" fontId="36" fillId="35" borderId="22" xfId="0" applyFont="1" applyFill="1" applyBorder="1" applyAlignment="1" applyProtection="1">
      <alignment horizontal="center" vertical="center" wrapText="1"/>
      <protection locked="0"/>
    </xf>
    <xf numFmtId="0" fontId="36" fillId="35" borderId="23" xfId="0" applyFont="1" applyFill="1" applyBorder="1" applyAlignment="1" applyProtection="1">
      <alignment horizontal="center" vertical="center" wrapText="1"/>
      <protection locked="0"/>
    </xf>
    <xf numFmtId="0" fontId="36" fillId="35" borderId="24" xfId="0" applyFont="1" applyFill="1" applyBorder="1" applyAlignment="1" applyProtection="1">
      <alignment horizontal="center" vertical="center" wrapText="1"/>
      <protection locked="0"/>
    </xf>
    <xf numFmtId="0" fontId="36" fillId="36" borderId="21" xfId="0" applyFont="1" applyFill="1" applyBorder="1" applyAlignment="1" applyProtection="1">
      <alignment horizontal="center" vertical="center" textRotation="90" wrapText="1"/>
      <protection locked="0"/>
    </xf>
    <xf numFmtId="0" fontId="36" fillId="36" borderId="31" xfId="0" applyFont="1" applyFill="1" applyBorder="1" applyAlignment="1" applyProtection="1">
      <alignment horizontal="center" vertical="center" textRotation="90" wrapText="1"/>
      <protection locked="0"/>
    </xf>
    <xf numFmtId="3" fontId="37" fillId="36" borderId="10" xfId="24" applyNumberFormat="1" applyFont="1" applyFill="1" applyBorder="1" applyAlignment="1" applyProtection="1">
      <alignment horizontal="right" vertical="center" wrapText="1"/>
    </xf>
    <xf numFmtId="3" fontId="37" fillId="36" borderId="32" xfId="24" applyNumberFormat="1" applyFont="1" applyFill="1" applyBorder="1" applyAlignment="1" applyProtection="1">
      <alignment horizontal="right" vertical="center" wrapText="1"/>
    </xf>
    <xf numFmtId="0" fontId="24" fillId="0" borderId="0" xfId="0" applyFont="1" applyAlignment="1" applyProtection="1">
      <alignment horizontal="center" vertical="top" wrapText="1"/>
      <protection locked="0"/>
    </xf>
  </cellXfs>
  <cellStyles count="46">
    <cellStyle name="20% - akcent 1 2" xfId="35"/>
    <cellStyle name="20% - akcent 2 2" xfId="36"/>
    <cellStyle name="20% - akcent 3" xfId="24" builtinId="38"/>
    <cellStyle name="20% - akcent 3 2" xfId="37"/>
    <cellStyle name="20% - akcent 4 2" xfId="38"/>
    <cellStyle name="20% - akcent 5" xfId="28" builtinId="46" customBuiltin="1"/>
    <cellStyle name="20% - akcent 6" xfId="32" builtinId="50" customBuiltin="1"/>
    <cellStyle name="40% - akcent 1" xfId="18" builtinId="31" customBuiltin="1"/>
    <cellStyle name="40% - akcent 2" xfId="21" builtinId="35" customBuiltin="1"/>
    <cellStyle name="40% - akcent 3 2" xfId="39"/>
    <cellStyle name="40% - akcent 4" xfId="26" builtinId="43" customBuiltin="1"/>
    <cellStyle name="40% - akcent 5" xfId="29" builtinId="47" customBuiltin="1"/>
    <cellStyle name="40% - akcent 6" xfId="33" builtinId="51" customBuiltin="1"/>
    <cellStyle name="60% - akcent 1" xfId="19" builtinId="32" customBuiltin="1"/>
    <cellStyle name="60% - akcent 2" xfId="22" builtinId="36" customBuiltin="1"/>
    <cellStyle name="60% - akcent 3 2" xfId="40"/>
    <cellStyle name="60% - akcent 4 2" xfId="41"/>
    <cellStyle name="60% - akcent 5" xfId="30" builtinId="48" customBuiltin="1"/>
    <cellStyle name="60% - akcent 6 2" xfId="42"/>
    <cellStyle name="Akcent 1" xfId="17" builtinId="29" customBuiltin="1"/>
    <cellStyle name="Akcent 2" xfId="20" builtinId="33" customBuiltin="1"/>
    <cellStyle name="Akcent 3" xfId="23" builtinId="37" customBuiltin="1"/>
    <cellStyle name="Akcent 4" xfId="25" builtinId="41" customBuiltin="1"/>
    <cellStyle name="Akcent 5" xfId="27" builtinId="45" customBuiltin="1"/>
    <cellStyle name="Akcent 6" xfId="31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/>
    <cellStyle name="Normalny 2" xfId="43"/>
    <cellStyle name="Normalny 3" xfId="34"/>
    <cellStyle name="Normalny 4" xfId="45"/>
    <cellStyle name="Obliczenia" xfId="11" builtinId="22" customBuiltin="1"/>
    <cellStyle name="Suma" xfId="16" builtinId="25" customBuiltin="1"/>
    <cellStyle name="Tekst objaśnienia" xfId="15" builtinId="53" customBuiltin="1"/>
    <cellStyle name="Tekst ostrzeżenia" xfId="14" builtinId="11" customBuiltin="1"/>
    <cellStyle name="Tytuł" xfId="1" builtinId="15" customBuiltin="1"/>
    <cellStyle name="Uwaga 2" xfId="44"/>
    <cellStyle name="Złe" xfId="7" builtinId="27" customBuiltin="1"/>
  </cellStyles>
  <dxfs count="1">
    <dxf>
      <font>
        <b val="0"/>
        <i val="0"/>
        <color theme="1" tint="0.34998626667073579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2" defaultPivotStyle="PivotStyleLight16">
    <tableStyle name="Styl tabeli 1" pivot="0" count="1">
      <tableStyleElement type="wholeTable" dxfId="0"/>
    </tableStyle>
  </tableStyles>
  <colors>
    <mruColors>
      <color rgb="FFE8E8E8"/>
      <color rgb="FFF9F9F9"/>
      <color rgb="FFFDB714"/>
      <color rgb="FFE09B02"/>
      <color rgb="FFFDC039"/>
      <color rgb="FFF6B238"/>
      <color rgb="FFF8AC02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onnections" Target="connections.xml"/><Relationship Id="rId27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'Meldunek tygodniowy'!$C$54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layout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tygodniowy'!$G$52:$J$53,'Meldunek tygodniowy'!$K$52:$N$53,'Meldunek tygodniowy'!$O$52:$R$53)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tygodniowy'!$G$54:$R$54</c:f>
              <c:numCache>
                <c:formatCode>General</c:formatCode>
                <c:ptCount val="12"/>
                <c:pt idx="0">
                  <c:v>920</c:v>
                </c:pt>
                <c:pt idx="2">
                  <c:v>2415</c:v>
                </c:pt>
                <c:pt idx="4">
                  <c:v>97</c:v>
                </c:pt>
                <c:pt idx="6">
                  <c:v>192</c:v>
                </c:pt>
                <c:pt idx="8">
                  <c:v>4</c:v>
                </c:pt>
                <c:pt idx="10">
                  <c:v>4</c:v>
                </c:pt>
              </c:numCache>
            </c:numRef>
          </c:val>
        </c:ser>
        <c:ser>
          <c:idx val="1"/>
          <c:order val="1"/>
          <c:tx>
            <c:strRef>
              <c:f>'Meldunek tygodniowy'!$C$55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layout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tygodniowy'!$G$52:$J$53,'Meldunek tygodniowy'!$K$52:$N$53,'Meldunek tygodniowy'!$O$52:$R$53)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tygodniowy'!$G$55:$R$55</c:f>
              <c:numCache>
                <c:formatCode>General</c:formatCode>
                <c:ptCount val="12"/>
                <c:pt idx="0">
                  <c:v>169</c:v>
                </c:pt>
                <c:pt idx="2">
                  <c:v>474</c:v>
                </c:pt>
                <c:pt idx="4">
                  <c:v>1</c:v>
                </c:pt>
                <c:pt idx="6">
                  <c:v>1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2"/>
          <c:order val="2"/>
          <c:tx>
            <c:strRef>
              <c:f>'Meldunek tygodniowy'!$C$56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layout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tygodniowy'!$G$52:$J$53,'Meldunek tygodniowy'!$K$52:$N$53,'Meldunek tygodniowy'!$O$52:$R$53)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tygodniowy'!$G$56:$R$56</c:f>
              <c:numCache>
                <c:formatCode>General</c:formatCode>
                <c:ptCount val="12"/>
                <c:pt idx="0">
                  <c:v>157</c:v>
                </c:pt>
                <c:pt idx="2">
                  <c:v>241</c:v>
                </c:pt>
                <c:pt idx="4">
                  <c:v>119</c:v>
                </c:pt>
                <c:pt idx="6">
                  <c:v>214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3"/>
          <c:order val="3"/>
          <c:tx>
            <c:strRef>
              <c:f>'Meldunek tygodniowy'!$C$57</c:f>
              <c:strCache>
                <c:ptCount val="1"/>
                <c:pt idx="0">
                  <c:v>ARMENIA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layout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tygodniowy'!$G$52:$J$53,'Meldunek tygodniowy'!$K$52:$N$53,'Meldunek tygodniowy'!$O$52:$R$53)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tygodniowy'!$G$57:$R$57</c:f>
              <c:numCache>
                <c:formatCode>General</c:formatCode>
                <c:ptCount val="12"/>
                <c:pt idx="0">
                  <c:v>48</c:v>
                </c:pt>
                <c:pt idx="2">
                  <c:v>106</c:v>
                </c:pt>
                <c:pt idx="4">
                  <c:v>6</c:v>
                </c:pt>
                <c:pt idx="6">
                  <c:v>6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5"/>
          <c:order val="4"/>
          <c:tx>
            <c:strRef>
              <c:f>'Meldunek tygodniowy'!$C$58</c:f>
              <c:strCache>
                <c:ptCount val="1"/>
                <c:pt idx="0">
                  <c:v>TURCJA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layout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'Meldunek tygodniowy'!$G$58:$R$58</c:f>
              <c:numCache>
                <c:formatCode>General</c:formatCode>
                <c:ptCount val="12"/>
                <c:pt idx="0">
                  <c:v>21</c:v>
                </c:pt>
                <c:pt idx="2">
                  <c:v>56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4"/>
          <c:order val="5"/>
          <c:tx>
            <c:strRef>
              <c:f>'Meldunek tygodniowy'!$C$59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layout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tygodniowy'!$G$52:$J$53,'Meldunek tygodniowy'!$K$52:$N$53,'Meldunek tygodniowy'!$O$52:$R$53)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tygodniowy'!$G$59:$R$59</c:f>
              <c:numCache>
                <c:formatCode>General</c:formatCode>
                <c:ptCount val="12"/>
                <c:pt idx="0">
                  <c:v>103</c:v>
                </c:pt>
                <c:pt idx="2">
                  <c:v>140</c:v>
                </c:pt>
                <c:pt idx="4">
                  <c:v>27</c:v>
                </c:pt>
                <c:pt idx="6">
                  <c:v>49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71862912"/>
        <c:axId val="71889280"/>
        <c:axId val="0"/>
      </c:bar3DChart>
      <c:catAx>
        <c:axId val="71862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 algn="ctr">
              <a:defRPr/>
            </a:pPr>
            <a:endParaRPr lang="en-US"/>
          </a:p>
        </c:txPr>
        <c:crossAx val="71889280"/>
        <c:crosses val="autoZero"/>
        <c:auto val="1"/>
        <c:lblAlgn val="ctr"/>
        <c:lblOffset val="100"/>
        <c:noMultiLvlLbl val="0"/>
      </c:catAx>
      <c:valAx>
        <c:axId val="7188928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en-US"/>
          </a:p>
        </c:txPr>
        <c:crossAx val="7186291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'Meldunek tygodniowy'!$B$216</c:f>
              <c:strCache>
                <c:ptCount val="1"/>
                <c:pt idx="0">
                  <c:v>przebywający 
w ośrodku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tygodniowy'!$J$215,'Meldunek tygodniowy'!$M$215,'Meldunek tygodniowy'!$P$215,'Meldunek tygodniowy'!$S$215,'Meldunek tygodniowy'!$V$215)</c:f>
              <c:strCache>
                <c:ptCount val="5"/>
                <c:pt idx="0">
                  <c:v>27.03.2016 - 02.04.2016</c:v>
                </c:pt>
                <c:pt idx="1">
                  <c:v>03.04.2016 - 09.04.2016</c:v>
                </c:pt>
                <c:pt idx="2">
                  <c:v>10.04.2016 - 16.04.2016</c:v>
                </c:pt>
                <c:pt idx="3">
                  <c:v>17.04.2016 - 23.04.2016</c:v>
                </c:pt>
                <c:pt idx="4">
                  <c:v>24.04.2016 - 30.04.2016</c:v>
                </c:pt>
              </c:strCache>
            </c:strRef>
          </c:cat>
          <c:val>
            <c:numRef>
              <c:f>('Meldunek tygodniowy'!$J$216,'Meldunek tygodniowy'!$M$216,'Meldunek tygodniowy'!$P$216,'Meldunek tygodniowy'!$S$216,'Meldunek tygodniowy'!$V$216)</c:f>
              <c:numCache>
                <c:formatCode>#,##0</c:formatCode>
                <c:ptCount val="5"/>
                <c:pt idx="0">
                  <c:v>1679</c:v>
                </c:pt>
                <c:pt idx="1">
                  <c:v>1627</c:v>
                </c:pt>
                <c:pt idx="2">
                  <c:v>1655</c:v>
                </c:pt>
                <c:pt idx="3">
                  <c:v>1607</c:v>
                </c:pt>
                <c:pt idx="4">
                  <c:v>1660</c:v>
                </c:pt>
              </c:numCache>
            </c:numRef>
          </c:val>
        </c:ser>
        <c:ser>
          <c:idx val="1"/>
          <c:order val="1"/>
          <c:tx>
            <c:strRef>
              <c:f>'Meldunek tygodniowy'!$B$217</c:f>
              <c:strCache>
                <c:ptCount val="1"/>
                <c:pt idx="0">
                  <c:v>świadczenia poza ośrodkiem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tygodniowy'!$J$215,'Meldunek tygodniowy'!$M$215,'Meldunek tygodniowy'!$P$215,'Meldunek tygodniowy'!$S$215,'Meldunek tygodniowy'!$V$215)</c:f>
              <c:strCache>
                <c:ptCount val="5"/>
                <c:pt idx="0">
                  <c:v>27.03.2016 - 02.04.2016</c:v>
                </c:pt>
                <c:pt idx="1">
                  <c:v>03.04.2016 - 09.04.2016</c:v>
                </c:pt>
                <c:pt idx="2">
                  <c:v>10.04.2016 - 16.04.2016</c:v>
                </c:pt>
                <c:pt idx="3">
                  <c:v>17.04.2016 - 23.04.2016</c:v>
                </c:pt>
                <c:pt idx="4">
                  <c:v>24.04.2016 - 30.04.2016</c:v>
                </c:pt>
              </c:strCache>
            </c:strRef>
          </c:cat>
          <c:val>
            <c:numRef>
              <c:f>('Meldunek tygodniowy'!$J$217,'Meldunek tygodniowy'!$M$217,'Meldunek tygodniowy'!$P$217,'Meldunek tygodniowy'!$S$217,'Meldunek tygodniowy'!$V$217)</c:f>
              <c:numCache>
                <c:formatCode>#,##0</c:formatCode>
                <c:ptCount val="5"/>
                <c:pt idx="0">
                  <c:v>2513</c:v>
                </c:pt>
                <c:pt idx="1">
                  <c:v>2498</c:v>
                </c:pt>
                <c:pt idx="2">
                  <c:v>2470</c:v>
                </c:pt>
                <c:pt idx="3">
                  <c:v>2450</c:v>
                </c:pt>
                <c:pt idx="4">
                  <c:v>2455</c:v>
                </c:pt>
              </c:numCache>
            </c:numRef>
          </c:val>
        </c:ser>
        <c:ser>
          <c:idx val="5"/>
          <c:order val="2"/>
          <c:tx>
            <c:strRef>
              <c:f>'Meldunek tygodniowy'!$B$220</c:f>
              <c:strCache>
                <c:ptCount val="1"/>
                <c:pt idx="0">
                  <c:v>małoletni bez opieki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tygodniowy'!$J$215,'Meldunek tygodniowy'!$M$215,'Meldunek tygodniowy'!$P$215,'Meldunek tygodniowy'!$S$215,'Meldunek tygodniowy'!$V$215)</c:f>
              <c:strCache>
                <c:ptCount val="5"/>
                <c:pt idx="0">
                  <c:v>27.03.2016 - 02.04.2016</c:v>
                </c:pt>
                <c:pt idx="1">
                  <c:v>03.04.2016 - 09.04.2016</c:v>
                </c:pt>
                <c:pt idx="2">
                  <c:v>10.04.2016 - 16.04.2016</c:v>
                </c:pt>
                <c:pt idx="3">
                  <c:v>17.04.2016 - 23.04.2016</c:v>
                </c:pt>
                <c:pt idx="4">
                  <c:v>24.04.2016 - 30.04.2016</c:v>
                </c:pt>
              </c:strCache>
            </c:strRef>
          </c:cat>
          <c:val>
            <c:numRef>
              <c:f>('Meldunek tygodniowy'!$J$220,'Meldunek tygodniowy'!$M$220,'Meldunek tygodniowy'!$P$220,'Meldunek tygodniowy'!$S$220,'Meldunek tygodniowy'!$V$220)</c:f>
              <c:numCache>
                <c:formatCode>#,##0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95"/>
        <c:shape val="cylinder"/>
        <c:axId val="71998464"/>
        <c:axId val="72016640"/>
        <c:axId val="0"/>
      </c:bar3DChart>
      <c:catAx>
        <c:axId val="719984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72016640"/>
        <c:crosses val="autoZero"/>
        <c:auto val="1"/>
        <c:lblAlgn val="ctr"/>
        <c:lblOffset val="100"/>
        <c:noMultiLvlLbl val="0"/>
      </c:catAx>
      <c:valAx>
        <c:axId val="72016640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en-US"/>
          </a:p>
        </c:txPr>
        <c:crossAx val="719984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0041496877702183E-2"/>
          <c:y val="0.81125517608891773"/>
          <c:w val="0.96885940616939481"/>
          <c:h val="0.18101909107665692"/>
        </c:manualLayout>
      </c:layout>
      <c:overlay val="0"/>
      <c:spPr>
        <a:ln w="9525"/>
        <a:effectLst>
          <a:glow rad="304800">
            <a:schemeClr val="accent1">
              <a:alpha val="40000"/>
            </a:schemeClr>
          </a:glow>
        </a:effectLst>
      </c:spPr>
      <c:txPr>
        <a:bodyPr/>
        <a:lstStyle/>
        <a:p>
          <a:pPr>
            <a:defRPr lang="pl-PL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8"/>
          <c:order val="0"/>
          <c:tx>
            <c:strRef>
              <c:f>'Meldunek tygodniowy'!$C$356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'Meldunek tygodniowy'!$L$355:$T$355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tygodniowy'!$L$356:$T$356</c:f>
              <c:numCache>
                <c:formatCode>#,##0</c:formatCode>
                <c:ptCount val="9"/>
                <c:pt idx="0">
                  <c:v>1383</c:v>
                </c:pt>
                <c:pt idx="2">
                  <c:v>201</c:v>
                </c:pt>
                <c:pt idx="3">
                  <c:v>94</c:v>
                </c:pt>
                <c:pt idx="4">
                  <c:v>112</c:v>
                </c:pt>
                <c:pt idx="5">
                  <c:v>18</c:v>
                </c:pt>
                <c:pt idx="6">
                  <c:v>0</c:v>
                </c:pt>
                <c:pt idx="7">
                  <c:v>0</c:v>
                </c:pt>
                <c:pt idx="8">
                  <c:v>192</c:v>
                </c:pt>
              </c:numCache>
            </c:numRef>
          </c:val>
        </c:ser>
        <c:ser>
          <c:idx val="0"/>
          <c:order val="1"/>
          <c:tx>
            <c:strRef>
              <c:f>'Meldunek tygodniowy'!$C$357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'Meldunek tygodniowy'!$L$355:$T$355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tygodniowy'!$L$357:$T$357</c:f>
              <c:numCache>
                <c:formatCode>#,##0</c:formatCode>
                <c:ptCount val="9"/>
                <c:pt idx="0">
                  <c:v>123</c:v>
                </c:pt>
                <c:pt idx="2">
                  <c:v>51</c:v>
                </c:pt>
                <c:pt idx="3">
                  <c:v>7</c:v>
                </c:pt>
                <c:pt idx="4">
                  <c:v>28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27</c:v>
                </c:pt>
              </c:numCache>
            </c:numRef>
          </c:val>
        </c:ser>
        <c:ser>
          <c:idx val="1"/>
          <c:order val="2"/>
          <c:tx>
            <c:strRef>
              <c:f>'Meldunek tygodniowy'!$C$358</c:f>
              <c:strCache>
                <c:ptCount val="1"/>
                <c:pt idx="0">
                  <c:v>pobyt rezydenta długoterminowego UE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'Meldunek tygodniowy'!$L$355:$T$355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tygodniowy'!$L$358:$T$358</c:f>
              <c:numCache>
                <c:formatCode>#,##0</c:formatCode>
                <c:ptCount val="9"/>
                <c:pt idx="0">
                  <c:v>28</c:v>
                </c:pt>
                <c:pt idx="2">
                  <c:v>12</c:v>
                </c:pt>
                <c:pt idx="3">
                  <c:v>1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8</c:v>
                </c:pt>
              </c:numCache>
            </c:numRef>
          </c:val>
        </c:ser>
        <c:ser>
          <c:idx val="2"/>
          <c:order val="3"/>
          <c:tx>
            <c:strRef>
              <c:f>'Meldunek tygodniowy'!$C$359</c:f>
              <c:strCache>
                <c:ptCount val="1"/>
                <c:pt idx="0">
                  <c:v>prawo pobytu ob.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'Meldunek tygodniowy'!$L$355:$T$355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tygodniowy'!$L$359:$T$359</c:f>
              <c:numCache>
                <c:formatCode>#,##0</c:formatCode>
                <c:ptCount val="9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</c:numCache>
            </c:numRef>
          </c:val>
        </c:ser>
        <c:ser>
          <c:idx val="3"/>
          <c:order val="4"/>
          <c:tx>
            <c:strRef>
              <c:f>'Meldunek tygodniowy'!$C$360</c:f>
              <c:strCache>
                <c:ptCount val="1"/>
                <c:pt idx="0">
                  <c:v>prawo stałego pobytu obywatela UE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'Meldunek tygodniowy'!$L$355:$T$355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tygodniowy'!$L$360:$T$360</c:f>
              <c:numCache>
                <c:formatCode>#,##0</c:formatCode>
                <c:ptCount val="9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4"/>
          <c:order val="5"/>
          <c:tx>
            <c:strRef>
              <c:f>'Meldunek tygodniowy'!$C$361</c:f>
              <c:strCache>
                <c:ptCount val="1"/>
                <c:pt idx="0">
                  <c:v>prawo pobytu członka rodziny ob. UE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'Meldunek tygodniowy'!$L$355:$T$355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tygodniowy'!$L$361:$T$361</c:f>
              <c:numCache>
                <c:formatCode>#,##0</c:formatCode>
                <c:ptCount val="9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5"/>
          <c:order val="6"/>
          <c:tx>
            <c:strRef>
              <c:f>'Meldunek tygodniowy'!$C$362</c:f>
              <c:strCache>
                <c:ptCount val="1"/>
                <c:pt idx="0">
                  <c:v>prawo stałego pobytu członka rodziny ob.. UE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'Meldunek tygodniowy'!$L$355:$T$355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tygodniowy'!$L$362:$T$362</c:f>
              <c:numCache>
                <c:formatCode>#,##0</c:formatCode>
                <c:ptCount val="9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6"/>
          <c:order val="7"/>
          <c:tx>
            <c:strRef>
              <c:f>'Meldunek tygodniowy'!$C$363</c:f>
              <c:strCache>
                <c:ptCount val="1"/>
                <c:pt idx="0">
                  <c:v>pobyt tolerowany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'Meldunek tygodniowy'!$L$355:$T$355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tygodniowy'!$L$363:$T$363</c:f>
              <c:numCache>
                <c:formatCode>#,##0</c:formatCode>
                <c:ptCount val="9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7"/>
          <c:order val="8"/>
          <c:tx>
            <c:strRef>
              <c:f>'Meldunek tygodniowy'!$C$364</c:f>
              <c:strCache>
                <c:ptCount val="1"/>
                <c:pt idx="0">
                  <c:v>pobyt humanitarny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'Meldunek tygodniowy'!$L$355:$T$355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tygodniowy'!$L$364:$T$364</c:f>
              <c:numCache>
                <c:formatCode>#,##0</c:formatCode>
                <c:ptCount val="9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9"/>
          <c:order val="9"/>
          <c:tx>
            <c:strRef>
              <c:f>'Meldunek tygodniowy'!$C$365</c:f>
              <c:strCache>
                <c:ptCount val="1"/>
                <c:pt idx="0">
                  <c:v>wydalenie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'Meldunek tygodniowy'!$L$355:$T$355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tygodniowy'!$L$365:$T$365</c:f>
              <c:numCache>
                <c:formatCode>#,##0</c:formatCode>
                <c:ptCount val="9"/>
                <c:pt idx="0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</c:v>
                </c:pt>
              </c:numCache>
            </c:numRef>
          </c:val>
        </c:ser>
        <c:ser>
          <c:idx val="10"/>
          <c:order val="10"/>
          <c:tx>
            <c:strRef>
              <c:f>'Meldunek tygodniowy'!$C$366</c:f>
              <c:strCache>
                <c:ptCount val="1"/>
                <c:pt idx="0">
                  <c:v>zobowiązanie do powrotu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'Meldunek tygodniowy'!$L$355:$T$355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tygodniowy'!$L$366:$T$366</c:f>
              <c:numCache>
                <c:formatCode>#,##0</c:formatCode>
                <c:ptCount val="9"/>
                <c:pt idx="0">
                  <c:v>372</c:v>
                </c:pt>
                <c:pt idx="2">
                  <c:v>118</c:v>
                </c:pt>
                <c:pt idx="3">
                  <c:v>15</c:v>
                </c:pt>
                <c:pt idx="4">
                  <c:v>54</c:v>
                </c:pt>
                <c:pt idx="5">
                  <c:v>21</c:v>
                </c:pt>
                <c:pt idx="6">
                  <c:v>13</c:v>
                </c:pt>
                <c:pt idx="7">
                  <c:v>0</c:v>
                </c:pt>
                <c:pt idx="8">
                  <c:v>93</c:v>
                </c:pt>
              </c:numCache>
            </c:numRef>
          </c:val>
        </c:ser>
        <c:ser>
          <c:idx val="11"/>
          <c:order val="11"/>
          <c:tx>
            <c:strRef>
              <c:f>'Meldunek tygodniowy'!$C$367</c:f>
              <c:strCache>
                <c:ptCount val="1"/>
                <c:pt idx="0">
                  <c:v>cofnięcie zakazu wjazdu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'Meldunek tygodniowy'!$L$355:$T$355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tygodniowy'!$L$367:$T$367</c:f>
              <c:numCache>
                <c:formatCode>#,##0</c:formatCode>
                <c:ptCount val="9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37</c:v>
                </c:pt>
              </c:numCache>
            </c:numRef>
          </c:val>
        </c:ser>
        <c:ser>
          <c:idx val="12"/>
          <c:order val="12"/>
          <c:tx>
            <c:strRef>
              <c:f>'Meldunek tygodniowy'!$C$368</c:f>
              <c:strCache>
                <c:ptCount val="1"/>
                <c:pt idx="0">
                  <c:v>zaproszenie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cat>
            <c:strRef>
              <c:f>'Meldunek tygodniowy'!$L$355:$T$355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tygodniowy'!$L$368:$T$368</c:f>
              <c:numCache>
                <c:formatCode>#,##0</c:formatCode>
                <c:ptCount val="9"/>
                <c:pt idx="0">
                  <c:v>4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'Meldunek tygodniowy'!$C$369</c:f>
              <c:strCache>
                <c:ptCount val="1"/>
                <c:pt idx="0">
                  <c:v>polski dokument podróży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Ref>
              <c:f>'Meldunek tygodniowy'!$L$355:$T$355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tygodniowy'!$L$369:$T$369</c:f>
              <c:numCache>
                <c:formatCode>#,##0</c:formatCode>
                <c:ptCount val="9"/>
                <c:pt idx="0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4"/>
          <c:order val="14"/>
          <c:tx>
            <c:strRef>
              <c:f>'Meldunek tygodniowy'!$C$370</c:f>
              <c:strCache>
                <c:ptCount val="1"/>
                <c:pt idx="0">
                  <c:v>polski dokument tożsamości cudzoziemca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strRef>
              <c:f>'Meldunek tygodniowy'!$L$355:$T$355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tygodniowy'!$L$370:$T$370</c:f>
              <c:numCache>
                <c:formatCode>#,##0</c:formatCode>
                <c:ptCount val="9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5"/>
          <c:order val="15"/>
          <c:tx>
            <c:strRef>
              <c:f>'Meldunek tygodniowy'!$C$371</c:f>
              <c:strCache>
                <c:ptCount val="1"/>
                <c:pt idx="0">
                  <c:v>wiza (nowa + Schengen)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strRef>
              <c:f>'Meldunek tygodniowy'!$L$355:$T$355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tygodniowy'!$L$371:$T$371</c:f>
              <c:numCache>
                <c:formatCode>#,##0</c:formatCode>
                <c:ptCount val="9"/>
                <c:pt idx="0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91308800"/>
        <c:axId val="91310336"/>
        <c:axId val="0"/>
      </c:bar3DChart>
      <c:catAx>
        <c:axId val="91308800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txPr>
          <a:bodyPr rot="-5400000" vert="horz" anchor="t" anchorCtr="0"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310336"/>
        <c:crosses val="autoZero"/>
        <c:auto val="1"/>
        <c:lblAlgn val="ctr"/>
        <c:lblOffset val="100"/>
        <c:noMultiLvlLbl val="0"/>
      </c:catAx>
      <c:valAx>
        <c:axId val="9131033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  <a:effectLst/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3088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251452155132784"/>
          <c:y val="2.7374354472252129E-3"/>
          <c:w val="0.33523866131118779"/>
          <c:h val="0.99570656071645613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3543307086614173" l="0.31496062992125984" r="0.51181102362204722" t="0.3543307086614173" header="0.11811023622047244" footer="0.11811023622047244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0654561851946242E-2"/>
          <c:y val="5.7529610829103212E-2"/>
          <c:w val="0.93469135107447721"/>
          <c:h val="0.767002411500592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tygodniowy'!$C$22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tygodniowy'!$G$22:$R$22</c:f>
              <c:numCache>
                <c:formatCode>General</c:formatCode>
                <c:ptCount val="12"/>
                <c:pt idx="0">
                  <c:v>317</c:v>
                </c:pt>
                <c:pt idx="2">
                  <c:v>848</c:v>
                </c:pt>
                <c:pt idx="4">
                  <c:v>32</c:v>
                </c:pt>
                <c:pt idx="6">
                  <c:v>72</c:v>
                </c:pt>
                <c:pt idx="8">
                  <c:v>2</c:v>
                </c:pt>
                <c:pt idx="10">
                  <c:v>2</c:v>
                </c:pt>
              </c:numCache>
            </c:numRef>
          </c:val>
        </c:ser>
        <c:ser>
          <c:idx val="1"/>
          <c:order val="1"/>
          <c:tx>
            <c:strRef>
              <c:f>'Meldunek tygodniowy'!$C$23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tygodniowy'!$G$23:$R$23</c:f>
              <c:numCache>
                <c:formatCode>General</c:formatCode>
                <c:ptCount val="12"/>
                <c:pt idx="0">
                  <c:v>43</c:v>
                </c:pt>
                <c:pt idx="2">
                  <c:v>120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2"/>
          <c:order val="2"/>
          <c:tx>
            <c:strRef>
              <c:f>'Meldunek tygodniowy'!$C$24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tygodniowy'!$G$24:$R$24</c:f>
              <c:numCache>
                <c:formatCode>General</c:formatCode>
                <c:ptCount val="12"/>
                <c:pt idx="0">
                  <c:v>40</c:v>
                </c:pt>
                <c:pt idx="2">
                  <c:v>54</c:v>
                </c:pt>
                <c:pt idx="4">
                  <c:v>42</c:v>
                </c:pt>
                <c:pt idx="6">
                  <c:v>78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3"/>
          <c:order val="3"/>
          <c:tx>
            <c:strRef>
              <c:f>'Meldunek tygodniowy'!$C$25</c:f>
              <c:strCache>
                <c:ptCount val="1"/>
                <c:pt idx="0">
                  <c:v>ARMENIA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tygodniowy'!$G$25:$R$25</c:f>
              <c:numCache>
                <c:formatCode>General</c:formatCode>
                <c:ptCount val="12"/>
                <c:pt idx="0">
                  <c:v>18</c:v>
                </c:pt>
                <c:pt idx="2">
                  <c:v>43</c:v>
                </c:pt>
                <c:pt idx="4">
                  <c:v>3</c:v>
                </c:pt>
                <c:pt idx="6">
                  <c:v>3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5"/>
          <c:order val="4"/>
          <c:tx>
            <c:strRef>
              <c:f>'Meldunek tygodniowy'!$C$26</c:f>
              <c:strCache>
                <c:ptCount val="1"/>
                <c:pt idx="0">
                  <c:v>TURCJA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'Meldunek tygodniowy'!$G$26:$R$26</c:f>
              <c:numCache>
                <c:formatCode>General</c:formatCode>
                <c:ptCount val="12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4"/>
          <c:order val="5"/>
          <c:tx>
            <c:strRef>
              <c:f>'Meldunek tygodniowy'!$C$27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tygodniowy'!$G$27:$R$27</c:f>
              <c:numCache>
                <c:formatCode>General</c:formatCode>
                <c:ptCount val="12"/>
                <c:pt idx="0">
                  <c:v>25</c:v>
                </c:pt>
                <c:pt idx="2">
                  <c:v>30</c:v>
                </c:pt>
                <c:pt idx="4">
                  <c:v>8</c:v>
                </c:pt>
                <c:pt idx="6">
                  <c:v>15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92537216"/>
        <c:axId val="92538752"/>
        <c:axId val="0"/>
      </c:bar3DChart>
      <c:catAx>
        <c:axId val="925372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en-US"/>
          </a:p>
        </c:txPr>
        <c:crossAx val="92538752"/>
        <c:crosses val="autoZero"/>
        <c:auto val="1"/>
        <c:lblAlgn val="ctr"/>
        <c:lblOffset val="100"/>
        <c:noMultiLvlLbl val="0"/>
      </c:catAx>
      <c:valAx>
        <c:axId val="92538752"/>
        <c:scaling>
          <c:orientation val="minMax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tx1"/>
              </a:outerShdw>
            </a:effectLst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en-US"/>
          </a:p>
        </c:txPr>
        <c:crossAx val="925372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tygodniowy'!$G$263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tygodniowy'!$K$261:$K$262,'Meldunek tygodniowy'!$M$261:$M$262,'Meldunek tygodniowy'!$O$261:$O$262,'Meldunek tygodniowy'!$Q$261:$Q$262)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01.04.2016 - 30.04.2016 r.</c:v>
                  </c:pt>
                </c:lvl>
              </c:multiLvlStrCache>
            </c:multiLvlStrRef>
          </c:cat>
          <c:val>
            <c:numRef>
              <c:f>('Meldunek tygodniowy'!$K$263,'Meldunek tygodniowy'!$M$263,'Meldunek tygodniowy'!$O$263,'Meldunek tygodniowy'!$Q$263)</c:f>
              <c:numCache>
                <c:formatCode>#,##0</c:formatCode>
                <c:ptCount val="4"/>
                <c:pt idx="0">
                  <c:v>9813</c:v>
                </c:pt>
                <c:pt idx="1">
                  <c:v>6834</c:v>
                </c:pt>
                <c:pt idx="2">
                  <c:v>845</c:v>
                </c:pt>
                <c:pt idx="3">
                  <c:v>308</c:v>
                </c:pt>
              </c:numCache>
            </c:numRef>
          </c:val>
        </c:ser>
        <c:ser>
          <c:idx val="2"/>
          <c:order val="1"/>
          <c:tx>
            <c:strRef>
              <c:f>'Meldunek tygodniowy'!$G$264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tygodniowy'!$K$261:$K$262,'Meldunek tygodniowy'!$M$261:$M$262,'Meldunek tygodniowy'!$O$261:$O$262,'Meldunek tygodniowy'!$Q$261:$Q$262)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01.04.2016 - 30.04.2016 r.</c:v>
                  </c:pt>
                </c:lvl>
              </c:multiLvlStrCache>
            </c:multiLvlStrRef>
          </c:cat>
          <c:val>
            <c:numRef>
              <c:f>('Meldunek tygodniowy'!$K$264,'Meldunek tygodniowy'!$M$264,'Meldunek tygodniowy'!$O$264,'Meldunek tygodniowy'!$Q$264)</c:f>
              <c:numCache>
                <c:formatCode>#,##0</c:formatCode>
                <c:ptCount val="4"/>
                <c:pt idx="0">
                  <c:v>939</c:v>
                </c:pt>
                <c:pt idx="1">
                  <c:v>739</c:v>
                </c:pt>
                <c:pt idx="2">
                  <c:v>52</c:v>
                </c:pt>
                <c:pt idx="3">
                  <c:v>38</c:v>
                </c:pt>
              </c:numCache>
            </c:numRef>
          </c:val>
        </c:ser>
        <c:ser>
          <c:idx val="4"/>
          <c:order val="2"/>
          <c:tx>
            <c:strRef>
              <c:f>'Meldunek tygodniowy'!$G$265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tygodniowy'!$K$261:$K$262,'Meldunek tygodniowy'!$M$261:$M$262,'Meldunek tygodniowy'!$O$261:$O$262,'Meldunek tygodniowy'!$Q$261:$Q$262)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01.04.2016 - 30.04.2016 r.</c:v>
                  </c:pt>
                </c:lvl>
              </c:multiLvlStrCache>
            </c:multiLvlStrRef>
          </c:cat>
          <c:val>
            <c:numRef>
              <c:f>('Meldunek tygodniowy'!$K$265,'Meldunek tygodniowy'!$M$265,'Meldunek tygodniowy'!$O$265,'Meldunek tygodniowy'!$Q$265)</c:f>
              <c:numCache>
                <c:formatCode>#,##0</c:formatCode>
                <c:ptCount val="4"/>
                <c:pt idx="0">
                  <c:v>209</c:v>
                </c:pt>
                <c:pt idx="1">
                  <c:v>168</c:v>
                </c:pt>
                <c:pt idx="2">
                  <c:v>11</c:v>
                </c:pt>
                <c:pt idx="3">
                  <c:v>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2560768"/>
        <c:axId val="92570752"/>
        <c:axId val="0"/>
      </c:bar3DChart>
      <c:catAx>
        <c:axId val="92560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2570752"/>
        <c:crosses val="autoZero"/>
        <c:auto val="1"/>
        <c:lblAlgn val="ctr"/>
        <c:lblOffset val="100"/>
        <c:noMultiLvlLbl val="0"/>
      </c:catAx>
      <c:valAx>
        <c:axId val="9257075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9256076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tygodniowy'!$G$263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tygodniowy'!$K$261:$K$262,'Meldunek tygodniowy'!$M$261:$M$262,'Meldunek tygodniowy'!$O$261:$O$262,'Meldunek tygodniowy'!$Q$261:$Q$262)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01.04.2016 - 30.04.2016 r.</c:v>
                  </c:pt>
                </c:lvl>
              </c:multiLvlStrCache>
            </c:multiLvlStrRef>
          </c:cat>
          <c:val>
            <c:numRef>
              <c:f>('Meldunek tygodniowy'!$K$263,'Meldunek tygodniowy'!$M$263,'Meldunek tygodniowy'!$O$263,'Meldunek tygodniowy'!$Q$263)</c:f>
              <c:numCache>
                <c:formatCode>#,##0</c:formatCode>
                <c:ptCount val="4"/>
                <c:pt idx="0">
                  <c:v>9813</c:v>
                </c:pt>
                <c:pt idx="1">
                  <c:v>6834</c:v>
                </c:pt>
                <c:pt idx="2">
                  <c:v>845</c:v>
                </c:pt>
                <c:pt idx="3">
                  <c:v>308</c:v>
                </c:pt>
              </c:numCache>
            </c:numRef>
          </c:val>
        </c:ser>
        <c:ser>
          <c:idx val="2"/>
          <c:order val="1"/>
          <c:tx>
            <c:strRef>
              <c:f>'Meldunek tygodniowy'!$G$264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tygodniowy'!$K$261:$K$262,'Meldunek tygodniowy'!$M$261:$M$262,'Meldunek tygodniowy'!$O$261:$O$262,'Meldunek tygodniowy'!$Q$261:$Q$262)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01.04.2016 - 30.04.2016 r.</c:v>
                  </c:pt>
                </c:lvl>
              </c:multiLvlStrCache>
            </c:multiLvlStrRef>
          </c:cat>
          <c:val>
            <c:numRef>
              <c:f>('Meldunek tygodniowy'!$K$264,'Meldunek tygodniowy'!$M$264,'Meldunek tygodniowy'!$O$264,'Meldunek tygodniowy'!$Q$264)</c:f>
              <c:numCache>
                <c:formatCode>#,##0</c:formatCode>
                <c:ptCount val="4"/>
                <c:pt idx="0">
                  <c:v>939</c:v>
                </c:pt>
                <c:pt idx="1">
                  <c:v>739</c:v>
                </c:pt>
                <c:pt idx="2">
                  <c:v>52</c:v>
                </c:pt>
                <c:pt idx="3">
                  <c:v>38</c:v>
                </c:pt>
              </c:numCache>
            </c:numRef>
          </c:val>
        </c:ser>
        <c:ser>
          <c:idx val="4"/>
          <c:order val="2"/>
          <c:tx>
            <c:strRef>
              <c:f>'Meldunek tygodniowy'!$G$265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tygodniowy'!$K$261:$K$262,'Meldunek tygodniowy'!$M$261:$M$262,'Meldunek tygodniowy'!$O$261:$O$262,'Meldunek tygodniowy'!$Q$261:$Q$262)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01.04.2016 - 30.04.2016 r.</c:v>
                  </c:pt>
                </c:lvl>
              </c:multiLvlStrCache>
            </c:multiLvlStrRef>
          </c:cat>
          <c:val>
            <c:numRef>
              <c:f>('Meldunek tygodniowy'!$K$265,'Meldunek tygodniowy'!$M$265,'Meldunek tygodniowy'!$O$265,'Meldunek tygodniowy'!$Q$265)</c:f>
              <c:numCache>
                <c:formatCode>#,##0</c:formatCode>
                <c:ptCount val="4"/>
                <c:pt idx="0">
                  <c:v>209</c:v>
                </c:pt>
                <c:pt idx="1">
                  <c:v>168</c:v>
                </c:pt>
                <c:pt idx="2">
                  <c:v>11</c:v>
                </c:pt>
                <c:pt idx="3">
                  <c:v>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7977472"/>
        <c:axId val="97979008"/>
        <c:axId val="0"/>
      </c:bar3DChart>
      <c:catAx>
        <c:axId val="97977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7979008"/>
        <c:crosses val="autoZero"/>
        <c:auto val="1"/>
        <c:lblAlgn val="ctr"/>
        <c:lblOffset val="100"/>
        <c:noMultiLvlLbl val="0"/>
      </c:catAx>
      <c:valAx>
        <c:axId val="9797900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9797747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ndard"/>
        <c:varyColors val="0"/>
        <c:ser>
          <c:idx val="2"/>
          <c:order val="0"/>
          <c:tx>
            <c:strRef>
              <c:f>'[1]Meldunek tygodniowy'!$D$333</c:f>
              <c:strCache>
                <c:ptCount val="1"/>
                <c:pt idx="0">
                  <c:v>fakultatywne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'[1]Meldunek tygodniowy'!$H$330:$M$330</c:f>
              <c:strCache>
                <c:ptCount val="6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'[1]Meldunek tygodniowy'!$H$333:$M$333</c:f>
              <c:numCache>
                <c:formatCode>General</c:formatCode>
                <c:ptCount val="6"/>
                <c:pt idx="0">
                  <c:v>586</c:v>
                </c:pt>
                <c:pt idx="3">
                  <c:v>763</c:v>
                </c:pt>
              </c:numCache>
            </c:numRef>
          </c:val>
        </c:ser>
        <c:ser>
          <c:idx val="1"/>
          <c:order val="1"/>
          <c:tx>
            <c:strRef>
              <c:f>'[1]Meldunek tygodniowy'!$D$332</c:f>
              <c:strCache>
                <c:ptCount val="1"/>
                <c:pt idx="0">
                  <c:v>konsul RP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'[1]Meldunek tygodniowy'!$H$330:$M$330</c:f>
              <c:strCache>
                <c:ptCount val="6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'[1]Meldunek tygodniowy'!$H$332:$M$332</c:f>
              <c:numCache>
                <c:formatCode>General</c:formatCode>
                <c:ptCount val="6"/>
                <c:pt idx="0">
                  <c:v>794</c:v>
                </c:pt>
                <c:pt idx="3">
                  <c:v>1029</c:v>
                </c:pt>
              </c:numCache>
            </c:numRef>
          </c:val>
        </c:ser>
        <c:ser>
          <c:idx val="0"/>
          <c:order val="2"/>
          <c:tx>
            <c:strRef>
              <c:f>'[1]Meldunek tygodniowy'!$D$331</c:f>
              <c:strCache>
                <c:ptCount val="1"/>
                <c:pt idx="0">
                  <c:v>inne państwo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'[1]Meldunek tygodniowy'!$H$330:$M$330</c:f>
              <c:strCache>
                <c:ptCount val="6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'[1]Meldunek tygodniowy'!$H$331:$M$331</c:f>
              <c:numCache>
                <c:formatCode>General</c:formatCode>
                <c:ptCount val="6"/>
                <c:pt idx="0">
                  <c:v>23607</c:v>
                </c:pt>
                <c:pt idx="3">
                  <c:v>29348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8312960"/>
        <c:axId val="98314496"/>
        <c:axId val="98316736"/>
      </c:bar3DChart>
      <c:catAx>
        <c:axId val="9831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8314496"/>
        <c:crosses val="autoZero"/>
        <c:auto val="1"/>
        <c:lblAlgn val="ctr"/>
        <c:lblOffset val="100"/>
        <c:noMultiLvlLbl val="0"/>
      </c:catAx>
      <c:valAx>
        <c:axId val="983144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8312960"/>
        <c:crosses val="autoZero"/>
        <c:crossBetween val="between"/>
      </c:valAx>
      <c:serAx>
        <c:axId val="98316736"/>
        <c:scaling>
          <c:orientation val="minMax"/>
        </c:scaling>
        <c:delete val="0"/>
        <c:axPos val="b"/>
        <c:majorTickMark val="out"/>
        <c:minorTickMark val="none"/>
        <c:tickLblPos val="nextTo"/>
        <c:crossAx val="98314496"/>
        <c:crosses val="autoZero"/>
      </c:ser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3.xml"/><Relationship Id="rId7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63</xdr:row>
      <xdr:rowOff>52389</xdr:rowOff>
    </xdr:from>
    <xdr:to>
      <xdr:col>24</xdr:col>
      <xdr:colOff>19051</xdr:colOff>
      <xdr:row>84</xdr:row>
      <xdr:rowOff>133351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</xdr:colOff>
      <xdr:row>227</xdr:row>
      <xdr:rowOff>65086</xdr:rowOff>
    </xdr:from>
    <xdr:to>
      <xdr:col>23</xdr:col>
      <xdr:colOff>9525</xdr:colOff>
      <xdr:row>241</xdr:row>
      <xdr:rowOff>133350</xdr:rowOff>
    </xdr:to>
    <xdr:graphicFrame macro="">
      <xdr:nvGraphicFramePr>
        <xdr:cNvPr id="35" name="Wykres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373</xdr:row>
      <xdr:rowOff>69397</xdr:rowOff>
    </xdr:from>
    <xdr:to>
      <xdr:col>23</xdr:col>
      <xdr:colOff>1</xdr:colOff>
      <xdr:row>395</xdr:row>
      <xdr:rowOff>123825</xdr:rowOff>
    </xdr:to>
    <xdr:graphicFrame macro="">
      <xdr:nvGraphicFramePr>
        <xdr:cNvPr id="38" name="Wykres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27215</xdr:colOff>
      <xdr:row>28</xdr:row>
      <xdr:rowOff>142193</xdr:rowOff>
    </xdr:from>
    <xdr:to>
      <xdr:col>23</xdr:col>
      <xdr:colOff>238126</xdr:colOff>
      <xdr:row>47</xdr:row>
      <xdr:rowOff>161925</xdr:rowOff>
    </xdr:to>
    <xdr:graphicFrame macro="">
      <xdr:nvGraphicFramePr>
        <xdr:cNvPr id="4" name="Wykres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47626</xdr:colOff>
      <xdr:row>267</xdr:row>
      <xdr:rowOff>9526</xdr:rowOff>
    </xdr:from>
    <xdr:to>
      <xdr:col>23</xdr:col>
      <xdr:colOff>9525</xdr:colOff>
      <xdr:row>281</xdr:row>
      <xdr:rowOff>180976</xdr:rowOff>
    </xdr:to>
    <xdr:graphicFrame macro="">
      <xdr:nvGraphicFramePr>
        <xdr:cNvPr id="5" name="Wykres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34925</xdr:colOff>
      <xdr:row>149</xdr:row>
      <xdr:rowOff>0</xdr:rowOff>
    </xdr:from>
    <xdr:to>
      <xdr:col>20</xdr:col>
      <xdr:colOff>234084</xdr:colOff>
      <xdr:row>149</xdr:row>
      <xdr:rowOff>95250</xdr:rowOff>
    </xdr:to>
    <xdr:sp macro="" textlink="">
      <xdr:nvSpPr>
        <xdr:cNvPr id="10" name="pole tekstowe 9"/>
        <xdr:cNvSpPr txBox="1"/>
      </xdr:nvSpPr>
      <xdr:spPr>
        <a:xfrm>
          <a:off x="34925" y="27500036"/>
          <a:ext cx="6186302" cy="612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800" i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.</a:t>
          </a:r>
        </a:p>
        <a:p>
          <a:endParaRPr lang="pl-PL" sz="1100"/>
        </a:p>
      </xdr:txBody>
    </xdr:sp>
    <xdr:clientData/>
  </xdr:twoCellAnchor>
  <xdr:oneCellAnchor>
    <xdr:from>
      <xdr:col>24</xdr:col>
      <xdr:colOff>0</xdr:colOff>
      <xdr:row>56</xdr:row>
      <xdr:rowOff>0</xdr:rowOff>
    </xdr:from>
    <xdr:ext cx="184731" cy="264560"/>
    <xdr:sp macro="" textlink="">
      <xdr:nvSpPr>
        <xdr:cNvPr id="18" name="pole tekstowe 17"/>
        <xdr:cNvSpPr txBox="1"/>
      </xdr:nvSpPr>
      <xdr:spPr>
        <a:xfrm>
          <a:off x="8181975" y="1065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0</xdr:col>
      <xdr:colOff>0</xdr:colOff>
      <xdr:row>305</xdr:row>
      <xdr:rowOff>0</xdr:rowOff>
    </xdr:from>
    <xdr:to>
      <xdr:col>22</xdr:col>
      <xdr:colOff>266700</xdr:colOff>
      <xdr:row>318</xdr:row>
      <xdr:rowOff>9525</xdr:rowOff>
    </xdr:to>
    <xdr:graphicFrame macro="">
      <xdr:nvGraphicFramePr>
        <xdr:cNvPr id="34" name="Wykres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10583</xdr:colOff>
      <xdr:row>86</xdr:row>
      <xdr:rowOff>31751</xdr:rowOff>
    </xdr:from>
    <xdr:to>
      <xdr:col>25</xdr:col>
      <xdr:colOff>21167</xdr:colOff>
      <xdr:row>124</xdr:row>
      <xdr:rowOff>21167</xdr:rowOff>
    </xdr:to>
    <xdr:sp macro="" textlink="">
      <xdr:nvSpPr>
        <xdr:cNvPr id="6" name="Prostokąt 5"/>
        <xdr:cNvSpPr/>
      </xdr:nvSpPr>
      <xdr:spPr>
        <a:xfrm>
          <a:off x="10583" y="16552334"/>
          <a:ext cx="9376834" cy="1894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143</xdr:row>
      <xdr:rowOff>0</xdr:rowOff>
    </xdr:from>
    <xdr:to>
      <xdr:col>25</xdr:col>
      <xdr:colOff>10584</xdr:colOff>
      <xdr:row>149</xdr:row>
      <xdr:rowOff>0</xdr:rowOff>
    </xdr:to>
    <xdr:sp macro="" textlink="">
      <xdr:nvSpPr>
        <xdr:cNvPr id="22" name="Prostokąt 21"/>
        <xdr:cNvSpPr/>
      </xdr:nvSpPr>
      <xdr:spPr>
        <a:xfrm>
          <a:off x="0" y="22468417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177</xdr:row>
      <xdr:rowOff>190499</xdr:rowOff>
    </xdr:from>
    <xdr:to>
      <xdr:col>25</xdr:col>
      <xdr:colOff>10584</xdr:colOff>
      <xdr:row>206</xdr:row>
      <xdr:rowOff>169332</xdr:rowOff>
    </xdr:to>
    <xdr:sp macro="" textlink="">
      <xdr:nvSpPr>
        <xdr:cNvPr id="23" name="Prostokąt 22"/>
        <xdr:cNvSpPr/>
      </xdr:nvSpPr>
      <xdr:spPr>
        <a:xfrm>
          <a:off x="0" y="30977416"/>
          <a:ext cx="9376834" cy="207433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245</xdr:row>
      <xdr:rowOff>0</xdr:rowOff>
    </xdr:from>
    <xdr:to>
      <xdr:col>25</xdr:col>
      <xdr:colOff>10584</xdr:colOff>
      <xdr:row>251</xdr:row>
      <xdr:rowOff>0</xdr:rowOff>
    </xdr:to>
    <xdr:sp macro="" textlink="">
      <xdr:nvSpPr>
        <xdr:cNvPr id="24" name="Prostokąt 23"/>
        <xdr:cNvSpPr/>
      </xdr:nvSpPr>
      <xdr:spPr>
        <a:xfrm>
          <a:off x="0" y="40481250"/>
          <a:ext cx="7878234" cy="20849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328</xdr:row>
      <xdr:rowOff>190499</xdr:rowOff>
    </xdr:from>
    <xdr:to>
      <xdr:col>25</xdr:col>
      <xdr:colOff>10584</xdr:colOff>
      <xdr:row>347</xdr:row>
      <xdr:rowOff>10582</xdr:rowOff>
    </xdr:to>
    <xdr:sp macro="" textlink="">
      <xdr:nvSpPr>
        <xdr:cNvPr id="25" name="Prostokąt 24"/>
        <xdr:cNvSpPr/>
      </xdr:nvSpPr>
      <xdr:spPr>
        <a:xfrm>
          <a:off x="0" y="59721749"/>
          <a:ext cx="9376834" cy="172508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400</xdr:row>
      <xdr:rowOff>0</xdr:rowOff>
    </xdr:from>
    <xdr:to>
      <xdr:col>25</xdr:col>
      <xdr:colOff>10584</xdr:colOff>
      <xdr:row>409</xdr:row>
      <xdr:rowOff>179916</xdr:rowOff>
    </xdr:to>
    <xdr:sp macro="" textlink="">
      <xdr:nvSpPr>
        <xdr:cNvPr id="26" name="Prostokąt 25"/>
        <xdr:cNvSpPr/>
      </xdr:nvSpPr>
      <xdr:spPr>
        <a:xfrm>
          <a:off x="0" y="73331917"/>
          <a:ext cx="9376834" cy="1132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454</xdr:row>
      <xdr:rowOff>0</xdr:rowOff>
    </xdr:from>
    <xdr:to>
      <xdr:col>25</xdr:col>
      <xdr:colOff>10584</xdr:colOff>
      <xdr:row>463</xdr:row>
      <xdr:rowOff>10584</xdr:rowOff>
    </xdr:to>
    <xdr:sp macro="" textlink="">
      <xdr:nvSpPr>
        <xdr:cNvPr id="31" name="Prostokąt 30"/>
        <xdr:cNvSpPr/>
      </xdr:nvSpPr>
      <xdr:spPr>
        <a:xfrm>
          <a:off x="0" y="87354833"/>
          <a:ext cx="9376834" cy="1725084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468</xdr:row>
      <xdr:rowOff>190499</xdr:rowOff>
    </xdr:from>
    <xdr:to>
      <xdr:col>25</xdr:col>
      <xdr:colOff>10584</xdr:colOff>
      <xdr:row>494</xdr:row>
      <xdr:rowOff>21166</xdr:rowOff>
    </xdr:to>
    <xdr:sp macro="" textlink="">
      <xdr:nvSpPr>
        <xdr:cNvPr id="32" name="Prostokąt 31"/>
        <xdr:cNvSpPr/>
      </xdr:nvSpPr>
      <xdr:spPr>
        <a:xfrm>
          <a:off x="0" y="90212332"/>
          <a:ext cx="9376834" cy="4783667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9525</xdr:colOff>
      <xdr:row>3</xdr:row>
      <xdr:rowOff>9853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76525" cy="58135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418</xdr:row>
      <xdr:rowOff>78441</xdr:rowOff>
    </xdr:from>
    <xdr:to>
      <xdr:col>20</xdr:col>
      <xdr:colOff>238125</xdr:colOff>
      <xdr:row>424</xdr:row>
      <xdr:rowOff>0</xdr:rowOff>
    </xdr:to>
    <xdr:graphicFrame macro="">
      <xdr:nvGraphicFramePr>
        <xdr:cNvPr id="19" name="Wykres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424</xdr:row>
      <xdr:rowOff>0</xdr:rowOff>
    </xdr:from>
    <xdr:to>
      <xdr:col>25</xdr:col>
      <xdr:colOff>10584</xdr:colOff>
      <xdr:row>427</xdr:row>
      <xdr:rowOff>0</xdr:rowOff>
    </xdr:to>
    <xdr:sp macro="" textlink="">
      <xdr:nvSpPr>
        <xdr:cNvPr id="20" name="Prostokąt 19"/>
        <xdr:cNvSpPr/>
      </xdr:nvSpPr>
      <xdr:spPr>
        <a:xfrm>
          <a:off x="0" y="88306275"/>
          <a:ext cx="8268759" cy="5715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masz.baryla/AppData/Local/Microsoft/Windows/INetCache/Content.Outlook/18L5J7SB/Miesi&#281;czny%202016.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ldunek tygodniowy"/>
      <sheetName val="Arkusz15"/>
      <sheetName val="Arkusz1"/>
      <sheetName val="Arkusz2"/>
      <sheetName val="Arkusz3"/>
      <sheetName val="Arkusz4"/>
      <sheetName val="Arkusz5"/>
      <sheetName val="Arkusz18"/>
      <sheetName val="Arkusz16"/>
      <sheetName val="Arkusz17"/>
      <sheetName val="Arkusz6"/>
      <sheetName val="Arkusz7"/>
      <sheetName val="Arkusz8"/>
      <sheetName val="Arkusz9"/>
      <sheetName val="Arkusz10"/>
      <sheetName val="Arkusz11"/>
      <sheetName val="Arkusz12"/>
      <sheetName val="Arkusz13"/>
      <sheetName val="Arkusz14"/>
    </sheetNames>
    <sheetDataSet>
      <sheetData sheetId="0">
        <row r="330">
          <cell r="H330" t="str">
            <v>wnioski</v>
          </cell>
          <cell r="K330" t="str">
            <v>decyzje</v>
          </cell>
        </row>
        <row r="331">
          <cell r="D331" t="str">
            <v>inne państwo</v>
          </cell>
          <cell r="H331">
            <v>23607</v>
          </cell>
          <cell r="K331">
            <v>29348</v>
          </cell>
        </row>
        <row r="332">
          <cell r="D332" t="str">
            <v>konsul RP</v>
          </cell>
          <cell r="H332">
            <v>794</v>
          </cell>
          <cell r="K332">
            <v>1029</v>
          </cell>
        </row>
        <row r="333">
          <cell r="D333" t="str">
            <v>fakultatywne</v>
          </cell>
          <cell r="H333">
            <v>586</v>
          </cell>
          <cell r="K333">
            <v>763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queryTables/queryTable1.xml><?xml version="1.0" encoding="utf-8"?>
<queryTable xmlns="http://schemas.openxmlformats.org/spreadsheetml/2006/main" name="AHDPROD_SP_Meldunek_sekcja_VII" connectionId="17" autoFormatId="16" applyNumberFormats="0" applyBorderFormats="0" applyFontFormats="0" applyPatternFormats="0" applyAlignmentFormats="0" applyWidthHeightFormats="0">
  <queryTableRefresh nextId="4">
    <queryTableFields count="3">
      <queryTableField id="1" name="Lp" tableColumnId="1"/>
      <queryTableField id="2" name="Czynnosc" tableColumnId="2"/>
      <queryTableField id="3" name="Liczba" tableColumnId="3"/>
    </queryTableFields>
  </queryTableRefresh>
</queryTable>
</file>

<file path=xl/queryTables/queryTable10.xml><?xml version="1.0" encoding="utf-8"?>
<queryTable xmlns="http://schemas.openxmlformats.org/spreadsheetml/2006/main" name="AHDPROD_SP_Meldunek_sekcja_III_tab_1" connectionId="6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1.xml><?xml version="1.0" encoding="utf-8"?>
<queryTable xmlns="http://schemas.openxmlformats.org/spreadsheetml/2006/main" name="AHDPROD_SP_Meldunek_sekcja_III_tab_2" connectionId="7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2.xml><?xml version="1.0" encoding="utf-8"?>
<queryTable xmlns="http://schemas.openxmlformats.org/spreadsheetml/2006/main" name="AHDPROD_SP_Meldunek_sekcja_IV" connectionId="8" autoFormatId="16" applyNumberFormats="0" applyBorderFormats="0" applyFontFormats="0" applyPatternFormats="0" applyAlignmentFormats="0" applyWidthHeightFormats="0">
  <queryTableRefresh nextId="4">
    <queryTableFields count="3">
      <queryTableField id="1" name="Ilosc" tableColumnId="1"/>
      <queryTableField id="2" name="Cudzoziemcy" tableColumnId="2"/>
      <queryTableField id="3" name="Tydzien" tableColumnId="3"/>
    </queryTableFields>
  </queryTableRefresh>
</queryTable>
</file>

<file path=xl/queryTables/queryTable13.xml><?xml version="1.0" encoding="utf-8"?>
<queryTable xmlns="http://schemas.openxmlformats.org/spreadsheetml/2006/main" name="AHDPROD_SP_Meldunek_sekcja_V_tab_1" connectionId="11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4.xml><?xml version="1.0" encoding="utf-8"?>
<queryTable xmlns="http://schemas.openxmlformats.org/spreadsheetml/2006/main" name="AHDPROD_SP_Meldunek_sekcja_V_tab_2" connectionId="12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5.xml><?xml version="1.0" encoding="utf-8"?>
<queryTable xmlns="http://schemas.openxmlformats.org/spreadsheetml/2006/main" name="AHDPROD_SP_Meldunek_sekcja_V_tab_3" connectionId="13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6.xml><?xml version="1.0" encoding="utf-8"?>
<queryTable xmlns="http://schemas.openxmlformats.org/spreadsheetml/2006/main" name="AHDPROD_SP_Meldunek_sekcja_V_tab_4" connectionId="14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7.xml><?xml version="1.0" encoding="utf-8"?>
<queryTable xmlns="http://schemas.openxmlformats.org/spreadsheetml/2006/main" name="AHDPROD_SP_Meldunek_sekcja_VI_tab_1" connectionId="1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Sprawa" tableColumnId="2"/>
      <queryTableField id="3" name="Liczba" tableColumnId="3"/>
      <queryTableField id="4" name="Opis" tableColumnId="4"/>
      <queryTableField id="5" name="Lp_opis" tableColumnId="5"/>
    </queryTableFields>
  </queryTableRefresh>
</queryTable>
</file>

<file path=xl/queryTables/queryTable18.xml><?xml version="1.0" encoding="utf-8"?>
<queryTable xmlns="http://schemas.openxmlformats.org/spreadsheetml/2006/main" name="AHDPROD_SP_Meldunek_sekcja_VI_tab_2" connectionId="16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Liczba" tableColumnId="2"/>
      <queryTableField id="3" name="Sprawa" tableColumnId="3"/>
      <queryTableField id="4" name="Opis" tableColumnId="4"/>
    </queryTableFields>
  </queryTableRefresh>
</queryTable>
</file>

<file path=xl/queryTables/queryTable2.xml><?xml version="1.0" encoding="utf-8"?>
<queryTable xmlns="http://schemas.openxmlformats.org/spreadsheetml/2006/main" name="AHDPROD_SP_Meldunek_sekcja_VIII" connectionId="18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Wnioskujacy" tableColumnId="2"/>
      <queryTableField id="3" name="Wnioski" tableColumnId="3"/>
      <queryTableField id="4" name="Decyzje" tableColumnId="4"/>
    </queryTableFields>
  </queryTableRefresh>
</queryTable>
</file>

<file path=xl/queryTables/queryTable3.xml><?xml version="1.0" encoding="utf-8"?>
<queryTable xmlns="http://schemas.openxmlformats.org/spreadsheetml/2006/main" name="AHDPROD_SP_Meldunek_sekcja_I_tab_1" connectionId="2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4.xml><?xml version="1.0" encoding="utf-8"?>
<queryTable xmlns="http://schemas.openxmlformats.org/spreadsheetml/2006/main" name="AHDPROD_SP_Meldunek_sekcja_I_tab_2" connectionId="3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5.xml><?xml version="1.0" encoding="utf-8"?>
<queryTable xmlns="http://schemas.openxmlformats.org/spreadsheetml/2006/main" name="AHDPROD_SP_Meldunek_sekcja_II_tab_1" connectionId="4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IN" tableColumnId="3"/>
      <queryTableField id="4" name="Decyzje pozytywne" tableColumnId="4"/>
      <queryTableField id="5" name="Transfer" tableColumnId="5"/>
    </queryTableFields>
  </queryTableRefresh>
</queryTable>
</file>

<file path=xl/queryTables/queryTable6.xml><?xml version="1.0" encoding="utf-8"?>
<queryTable xmlns="http://schemas.openxmlformats.org/spreadsheetml/2006/main" name="AHDPROD_SP_Meldunek_sekcja_II_tab_2" connectionId="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OUT" tableColumnId="3"/>
      <queryTableField id="4" name="Decyzje pozytywne" tableColumnId="4"/>
      <queryTableField id="5" name="Transfer" tableColumnId="5"/>
    </queryTableFields>
  </queryTableRefresh>
</queryTable>
</file>

<file path=xl/queryTables/queryTable7.xml><?xml version="1.0" encoding="utf-8"?>
<queryTable xmlns="http://schemas.openxmlformats.org/spreadsheetml/2006/main" name="AHDPROD_SP_Meldunek_parametry" connectionId="1" autoFormatId="16" applyNumberFormats="0" applyBorderFormats="0" applyFontFormats="0" applyPatternFormats="0" applyAlignmentFormats="0" applyWidthHeightFormats="0">
  <queryTableRefresh nextId="4">
    <queryTableFields count="3">
      <queryTableField id="1" tableColumnId="1"/>
      <queryTableField id="2" tableColumnId="2"/>
      <queryTableField id="3" tableColumnId="3"/>
    </queryTableFields>
  </queryTableRefresh>
</queryTable>
</file>

<file path=xl/queryTables/queryTable8.xml><?xml version="1.0" encoding="utf-8"?>
<queryTable xmlns="http://schemas.openxmlformats.org/spreadsheetml/2006/main" name="AHDPROD_SP_Meldunek_sekcja_IX_tab_1" connectionId="9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queryTables/queryTable9.xml><?xml version="1.0" encoding="utf-8"?>
<queryTable xmlns="http://schemas.openxmlformats.org/spreadsheetml/2006/main" name="AHDPROD_SP_Meldunek_sekcja_IX_tab_2" connectionId="10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id="18" name="Tabela_AHDPROD_SP_Meldunek_sekcja_VII" displayName="Tabela_AHDPROD_SP_Meldunek_sekcja_VII" ref="A1:C12" tableType="queryTable" totalsRowShown="0">
  <autoFilter ref="A1:C12"/>
  <tableColumns count="3">
    <tableColumn id="1" uniqueName="1" name="Lp" queryTableFieldId="1"/>
    <tableColumn id="2" uniqueName="2" name="Czynnosc" queryTableFieldId="2"/>
    <tableColumn id="3" uniqueName="3" name="Liczba" queryTableFieldId="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5" name="Tabela_AHDPROD_SP_Meldunek_sekcja_III_tab_1" displayName="Tabela_AHDPROD_SP_Meldunek_sekcja_III_tab_1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6" name="Tabela_AHDPROD_SP_Meldunek_sekcja_III_tab_2" displayName="Tabela_AHDPROD_SP_Meldunek_sekcja_III_tab_2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7" name="Tabela_AHDPROD_SP_Meldunek_sekcja_IV" displayName="Tabela_AHDPROD_SP_Meldunek_sekcja_IV" ref="A1:C26" tableType="queryTable" totalsRowShown="0">
  <autoFilter ref="A1:C26"/>
  <tableColumns count="3">
    <tableColumn id="1" uniqueName="1" name="Ilosc" queryTableFieldId="1"/>
    <tableColumn id="2" uniqueName="2" name="Cudzoziemcy" queryTableFieldId="2"/>
    <tableColumn id="3" uniqueName="3" name="Tydzien" queryTableFieldId="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8" name="Tabela_AHDPROD_SP_Meldunek_sekcja_V_tab_1" displayName="Tabela_AHDPROD_SP_Meldunek_sekcja_V_tab_1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9" name="Tabela_AHDPROD_SP_Meldunek_sekcja_V_tab_2" displayName="Tabela_AHDPROD_SP_Meldunek_sekcja_V_tab_2" ref="A1:D9" tableType="queryTable" totalsRowShown="0">
  <autoFilter ref="A1:D9"/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0" name="Tabela_AHDPROD_SP_Meldunek_sekcja_V_tab_3" displayName="Tabela_AHDPROD_SP_Meldunek_sekcja_V_tab_3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11" name="Tabela_AHDPROD_SP_Meldunek_sekcja_V_tab_4" displayName="Tabela_AHDPROD_SP_Meldunek_sekcja_V_tab_4" ref="A1:D9" tableType="queryTable" totalsRowShown="0">
  <autoFilter ref="A1:D9"/>
  <sortState ref="A2:D9">
    <sortCondition ref="D2:D9"/>
    <sortCondition ref="C2:C9"/>
  </sortState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12" name="Tabela_AHDPROD_SP_Meldunek_sekcja_VI_tab_1" displayName="Tabela_AHDPROD_SP_Meldunek_sekcja_VI_tab_1" ref="A1:E129" tableType="queryTable" totalsRowShown="0">
  <autoFilter ref="A1:E129"/>
  <tableColumns count="5">
    <tableColumn id="1" uniqueName="1" name="Lp" queryTableFieldId="1"/>
    <tableColumn id="2" uniqueName="2" name="Sprawa" queryTableFieldId="2"/>
    <tableColumn id="3" uniqueName="3" name="Liczba" queryTableFieldId="3"/>
    <tableColumn id="4" uniqueName="4" name="Opis" queryTableFieldId="4"/>
    <tableColumn id="5" uniqueName="5" name="Lp_opis" queryTableFieldId="5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13" name="Tabela_AHDPROD_SP_Meldunek_sekcja_VI_tab_2" displayName="Tabela_AHDPROD_SP_Meldunek_sekcja_VI_tab_2" ref="A1:D4" tableType="queryTable" totalsRowShown="0">
  <autoFilter ref="A1:D4"/>
  <tableColumns count="4">
    <tableColumn id="1" uniqueName="1" name="Lp" queryTableFieldId="1"/>
    <tableColumn id="2" uniqueName="2" name="Liczba" queryTableFieldId="2"/>
    <tableColumn id="3" uniqueName="3" name="Sprawa" queryTableFieldId="3"/>
    <tableColumn id="4" uniqueName="4" name="Opis" queryTableField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7" name="Tabela_AHDPROD_SP_Meldunek_sekcja_VIII" displayName="Tabela_AHDPROD_SP_Meldunek_sekcja_VIII" ref="A1:D4" tableType="queryTable" totalsRowShown="0">
  <autoFilter ref="A1:D4"/>
  <tableColumns count="4">
    <tableColumn id="1" uniqueName="1" name="Lp" queryTableFieldId="1"/>
    <tableColumn id="2" uniqueName="2" name="Wnioskujacy" queryTableFieldId="2"/>
    <tableColumn id="3" uniqueName="3" name="Wnioski" queryTableFieldId="3"/>
    <tableColumn id="4" uniqueName="4" name="Decyzje" queryTableField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" name="Tabela_AHDPROD_SP_Meldunek_sekcja_I_tab_1" displayName="Tabela_AHDPROD_SP_Meldunek_sekcja_I_tab_1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" name="Tabela_AHDPROD_SP_Meldunek_sekcja_I_tab_2" displayName="Tabela_AHDPROD_SP_Meldunek_sekcja_I_tab_2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3" name="Tabela_AHDPROD_SP_Meldunek_sekcja_II_tab_1" displayName="Tabela_AHDPROD_SP_Meldunek_sekcja_II_tab_1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IN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4" name="Tabela_AHDPROD_SP_Meldunek_sekcja_II_tab_2" displayName="Tabela_AHDPROD_SP_Meldunek_sekcja_II_tab_2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OUT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16" name="Tabela_AHDPROD_SP_Meldunek_parametry" displayName="Tabela_AHDPROD_SP_Meldunek_parametry" ref="A1:C2" tableType="queryTable" totalsRowShown="0">
  <autoFilter ref="A1:C2"/>
  <tableColumns count="3">
    <tableColumn id="1" uniqueName="1" name="Kolumna1" queryTableFieldId="1"/>
    <tableColumn id="2" uniqueName="2" name="Kolumna2" queryTableFieldId="2"/>
    <tableColumn id="3" uniqueName="3" name="Kolumna3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14" name="Tabela_AHDPROD_SP_Meldunek_sekcja_IX_tab_1" displayName="Tabela_AHDPROD_SP_Meldunek_sekcja_IX_tab_1" ref="A1:D13" tableType="queryTable" totalsRowShown="0">
  <autoFilter ref="A1:D13"/>
  <sortState ref="A2:D13">
    <sortCondition ref="B2:B13"/>
    <sortCondition ref="D2:D13"/>
    <sortCondition ref="C2:C13"/>
  </sortState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5" name="Tabela_AHDPROD_SP_Meldunek_sekcja_IX_tab_2" displayName="Tabela_AHDPROD_SP_Meldunek_sekcja_IX_tab_2" ref="A1:D13" tableType="queryTable" totalsRowShown="0">
  <autoFilter ref="A1:D13"/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F508"/>
  <sheetViews>
    <sheetView tabSelected="1" zoomScale="85" zoomScaleNormal="85" zoomScalePageLayoutView="70" workbookViewId="0"/>
  </sheetViews>
  <sheetFormatPr defaultColWidth="4.140625" defaultRowHeight="15" x14ac:dyDescent="0.25"/>
  <cols>
    <col min="1" max="24" width="5" style="3" customWidth="1"/>
    <col min="25" max="25" width="3.85546875" style="6" customWidth="1"/>
    <col min="26" max="16384" width="4.140625" style="3"/>
  </cols>
  <sheetData>
    <row r="1" spans="1:32" x14ac:dyDescent="0.25">
      <c r="R1" s="4"/>
      <c r="S1" s="4"/>
      <c r="T1" s="49"/>
      <c r="U1" s="50"/>
      <c r="V1" s="50"/>
      <c r="W1" s="50"/>
      <c r="X1" s="50"/>
      <c r="Y1" s="50"/>
      <c r="Z1" s="50"/>
      <c r="AA1" s="50"/>
      <c r="AB1" s="50"/>
      <c r="AC1" s="50"/>
      <c r="AD1" s="4"/>
      <c r="AE1" s="4"/>
      <c r="AF1" s="4"/>
    </row>
    <row r="2" spans="1:32" x14ac:dyDescent="0.25">
      <c r="Q2" s="5"/>
      <c r="R2" s="4"/>
      <c r="S2" s="4"/>
      <c r="T2" s="50"/>
      <c r="U2" s="50"/>
      <c r="V2" s="50"/>
      <c r="W2" s="50"/>
      <c r="X2" s="50"/>
      <c r="Y2" s="50"/>
      <c r="Z2" s="50"/>
      <c r="AA2" s="50"/>
      <c r="AB2" s="50"/>
      <c r="AC2" s="50"/>
      <c r="AD2" s="4"/>
      <c r="AE2" s="4"/>
      <c r="AF2" s="4"/>
    </row>
    <row r="3" spans="1:32" x14ac:dyDescent="0.25">
      <c r="R3" s="4"/>
      <c r="S3" s="4"/>
      <c r="T3" s="50"/>
      <c r="U3" s="50"/>
      <c r="V3" s="50"/>
      <c r="W3" s="50"/>
      <c r="X3" s="50"/>
      <c r="Y3" s="50"/>
      <c r="Z3" s="50"/>
      <c r="AA3" s="50"/>
      <c r="AB3" s="50"/>
      <c r="AC3" s="50"/>
      <c r="AD3" s="4"/>
      <c r="AE3" s="4"/>
      <c r="AF3" s="4"/>
    </row>
    <row r="4" spans="1:32" x14ac:dyDescent="0.25">
      <c r="R4" s="4"/>
      <c r="S4" s="4"/>
      <c r="T4" s="50"/>
      <c r="U4" s="50"/>
      <c r="V4" s="50"/>
      <c r="W4" s="50"/>
      <c r="X4" s="50"/>
      <c r="Y4" s="50"/>
      <c r="Z4" s="50"/>
      <c r="AA4" s="50"/>
      <c r="AB4" s="50"/>
      <c r="AC4" s="50"/>
      <c r="AD4" s="4"/>
      <c r="AE4" s="4"/>
      <c r="AF4" s="4"/>
    </row>
    <row r="5" spans="1:32" x14ac:dyDescent="0.25">
      <c r="E5" s="240" t="s">
        <v>63</v>
      </c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4"/>
      <c r="S5" s="4"/>
      <c r="T5" s="50"/>
      <c r="U5" s="50"/>
      <c r="V5" s="50"/>
      <c r="W5" s="50"/>
      <c r="X5" s="50"/>
      <c r="Y5" s="50"/>
      <c r="Z5" s="50"/>
      <c r="AA5" s="50"/>
      <c r="AB5" s="50"/>
      <c r="AC5" s="50"/>
      <c r="AD5" s="4"/>
      <c r="AE5" s="4"/>
      <c r="AF5" s="4"/>
    </row>
    <row r="6" spans="1:32" x14ac:dyDescent="0.25">
      <c r="E6" s="240"/>
      <c r="F6" s="240"/>
      <c r="G6" s="240"/>
      <c r="H6" s="240"/>
      <c r="I6" s="240"/>
      <c r="J6" s="240"/>
      <c r="K6" s="240"/>
      <c r="L6" s="240"/>
      <c r="M6" s="240"/>
      <c r="N6" s="240"/>
      <c r="O6" s="240"/>
      <c r="P6" s="240"/>
      <c r="Q6" s="240"/>
      <c r="R6" s="4"/>
      <c r="S6" s="4"/>
      <c r="T6" s="50"/>
      <c r="U6" s="50"/>
      <c r="V6" s="50"/>
      <c r="W6" s="50"/>
      <c r="X6" s="50"/>
      <c r="Y6" s="50"/>
      <c r="Z6" s="50"/>
      <c r="AA6" s="50"/>
      <c r="AB6" s="50"/>
      <c r="AC6" s="50"/>
      <c r="AD6" s="4"/>
      <c r="AE6" s="4"/>
      <c r="AF6" s="4"/>
    </row>
    <row r="7" spans="1:32" x14ac:dyDescent="0.25">
      <c r="E7" s="240"/>
      <c r="F7" s="240"/>
      <c r="G7" s="240"/>
      <c r="H7" s="240"/>
      <c r="I7" s="240"/>
      <c r="J7" s="240"/>
      <c r="K7" s="240"/>
      <c r="L7" s="240"/>
      <c r="M7" s="240"/>
      <c r="N7" s="240"/>
      <c r="O7" s="240"/>
      <c r="P7" s="240"/>
      <c r="Q7" s="240"/>
      <c r="R7" s="4"/>
      <c r="S7" s="4"/>
      <c r="T7" s="50"/>
      <c r="U7" s="50"/>
      <c r="V7" s="50"/>
      <c r="W7" s="50"/>
      <c r="X7" s="50"/>
      <c r="Y7" s="50"/>
      <c r="Z7" s="50"/>
      <c r="AA7" s="50"/>
      <c r="AB7" s="50"/>
      <c r="AC7" s="50"/>
      <c r="AD7" s="4"/>
      <c r="AE7" s="4"/>
      <c r="AF7" s="4"/>
    </row>
    <row r="8" spans="1:32" x14ac:dyDescent="0.25">
      <c r="E8" s="240"/>
      <c r="F8" s="240"/>
      <c r="G8" s="240"/>
      <c r="H8" s="240"/>
      <c r="I8" s="240"/>
      <c r="J8" s="240"/>
      <c r="K8" s="240"/>
      <c r="L8" s="240"/>
      <c r="M8" s="240"/>
      <c r="N8" s="240"/>
      <c r="O8" s="240"/>
      <c r="P8" s="240"/>
      <c r="Q8" s="240"/>
      <c r="R8" s="4"/>
      <c r="S8" s="4"/>
      <c r="T8" s="50"/>
      <c r="U8" s="50"/>
      <c r="V8" s="50"/>
      <c r="W8" s="50"/>
      <c r="X8" s="50"/>
      <c r="Y8" s="50"/>
      <c r="Z8" s="50"/>
      <c r="AA8" s="50"/>
      <c r="AB8" s="50"/>
      <c r="AC8" s="50"/>
      <c r="AD8" s="4"/>
      <c r="AE8" s="4"/>
      <c r="AF8" s="4"/>
    </row>
    <row r="9" spans="1:32" ht="19.5" x14ac:dyDescent="0.3">
      <c r="E9" s="225" t="str">
        <f>CONCATENATE("w okresie ",Arkusz18!A2," - ",Arkusz18!B2," r.")</f>
        <v>w okresie 01.04.2016 - 30.04.2016 r.</v>
      </c>
      <c r="F9" s="225"/>
      <c r="G9" s="225"/>
      <c r="H9" s="225"/>
      <c r="I9" s="225"/>
      <c r="J9" s="225"/>
      <c r="K9" s="225"/>
      <c r="L9" s="225"/>
      <c r="M9" s="225"/>
      <c r="N9" s="225"/>
      <c r="O9" s="225"/>
      <c r="P9" s="225"/>
      <c r="Q9" s="225"/>
      <c r="R9" s="4"/>
      <c r="S9" s="4"/>
      <c r="T9" s="50"/>
      <c r="U9" s="50"/>
      <c r="V9" s="50"/>
      <c r="W9" s="50"/>
      <c r="X9" s="50"/>
      <c r="Y9" s="50"/>
      <c r="Z9" s="50"/>
      <c r="AA9" s="50"/>
      <c r="AB9" s="50"/>
      <c r="AC9" s="50"/>
      <c r="AD9" s="4"/>
      <c r="AE9" s="4"/>
      <c r="AF9" s="4"/>
    </row>
    <row r="10" spans="1:32" x14ac:dyDescent="0.25">
      <c r="R10" s="4"/>
      <c r="S10" s="4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4"/>
      <c r="AE10" s="4"/>
      <c r="AF10" s="4"/>
    </row>
    <row r="11" spans="1:32" x14ac:dyDescent="0.25">
      <c r="R11" s="4"/>
      <c r="S11" s="4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4"/>
      <c r="AE11" s="4"/>
      <c r="AF11" s="4"/>
    </row>
    <row r="12" spans="1:32" x14ac:dyDescent="0.25">
      <c r="R12" s="4"/>
      <c r="S12" s="4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4"/>
      <c r="AE12" s="4"/>
      <c r="AF12" s="4"/>
    </row>
    <row r="13" spans="1:32" x14ac:dyDescent="0.25">
      <c r="R13" s="4"/>
      <c r="S13" s="4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4"/>
      <c r="AE13" s="4"/>
      <c r="AF13" s="4"/>
    </row>
    <row r="14" spans="1:32" ht="18" x14ac:dyDescent="0.25">
      <c r="A14" s="8" t="s">
        <v>64</v>
      </c>
      <c r="F14" s="9"/>
      <c r="R14" s="4"/>
      <c r="S14" s="4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4"/>
      <c r="AE14" s="4"/>
      <c r="AF14" s="4"/>
    </row>
    <row r="15" spans="1:32" x14ac:dyDescent="0.25">
      <c r="F15" s="9"/>
      <c r="R15" s="4"/>
      <c r="S15" s="4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4"/>
      <c r="AE15" s="4"/>
      <c r="AF15" s="4"/>
    </row>
    <row r="16" spans="1:32" x14ac:dyDescent="0.25">
      <c r="A16" s="241" t="s">
        <v>2</v>
      </c>
      <c r="B16" s="241"/>
      <c r="C16" s="241"/>
      <c r="D16" s="241"/>
      <c r="E16" s="241"/>
      <c r="F16" s="241"/>
      <c r="G16" s="241"/>
      <c r="H16" s="241"/>
      <c r="I16" s="241"/>
      <c r="J16" s="241"/>
      <c r="K16" s="241"/>
      <c r="L16" s="241"/>
      <c r="M16" s="241"/>
      <c r="N16" s="241"/>
      <c r="O16" s="241"/>
      <c r="P16" s="241"/>
      <c r="Q16" s="241"/>
      <c r="R16" s="241"/>
      <c r="S16" s="241"/>
      <c r="T16" s="241"/>
      <c r="U16" s="241"/>
    </row>
    <row r="17" spans="1:22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</row>
    <row r="18" spans="1:22" ht="15.75" thickBot="1" x14ac:dyDescent="0.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</row>
    <row r="19" spans="1:22" x14ac:dyDescent="0.25">
      <c r="C19" s="148" t="s">
        <v>0</v>
      </c>
      <c r="D19" s="149"/>
      <c r="E19" s="149"/>
      <c r="F19" s="149"/>
      <c r="G19" s="142" t="str">
        <f>CONCATENATE(Arkusz18!A2," - ",Arkusz18!B2," r.")</f>
        <v>01.04.2016 - 30.04.2016 r.</v>
      </c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4"/>
    </row>
    <row r="20" spans="1:22" x14ac:dyDescent="0.25">
      <c r="C20" s="150"/>
      <c r="D20" s="151"/>
      <c r="E20" s="151"/>
      <c r="F20" s="151"/>
      <c r="G20" s="134" t="s">
        <v>27</v>
      </c>
      <c r="H20" s="138"/>
      <c r="I20" s="138"/>
      <c r="J20" s="139"/>
      <c r="K20" s="134" t="s">
        <v>28</v>
      </c>
      <c r="L20" s="138"/>
      <c r="M20" s="138"/>
      <c r="N20" s="139"/>
      <c r="O20" s="134" t="s">
        <v>103</v>
      </c>
      <c r="P20" s="138"/>
      <c r="Q20" s="138"/>
      <c r="R20" s="139"/>
      <c r="S20" s="134" t="s">
        <v>50</v>
      </c>
      <c r="T20" s="138"/>
      <c r="U20" s="138"/>
      <c r="V20" s="135"/>
    </row>
    <row r="21" spans="1:22" ht="15" customHeight="1" x14ac:dyDescent="0.25">
      <c r="C21" s="150"/>
      <c r="D21" s="151"/>
      <c r="E21" s="151"/>
      <c r="F21" s="151"/>
      <c r="G21" s="136" t="s">
        <v>26</v>
      </c>
      <c r="H21" s="137"/>
      <c r="I21" s="134" t="s">
        <v>10</v>
      </c>
      <c r="J21" s="139"/>
      <c r="K21" s="136" t="s">
        <v>29</v>
      </c>
      <c r="L21" s="137"/>
      <c r="M21" s="134" t="s">
        <v>10</v>
      </c>
      <c r="N21" s="139"/>
      <c r="O21" s="136" t="s">
        <v>26</v>
      </c>
      <c r="P21" s="137"/>
      <c r="Q21" s="134" t="s">
        <v>10</v>
      </c>
      <c r="R21" s="139"/>
      <c r="S21" s="136" t="s">
        <v>26</v>
      </c>
      <c r="T21" s="137"/>
      <c r="U21" s="134" t="s">
        <v>10</v>
      </c>
      <c r="V21" s="135"/>
    </row>
    <row r="22" spans="1:22" x14ac:dyDescent="0.25">
      <c r="C22" s="226" t="str">
        <f>Arkusz2!B2</f>
        <v>ROSJA</v>
      </c>
      <c r="D22" s="227"/>
      <c r="E22" s="227"/>
      <c r="F22" s="227"/>
      <c r="G22" s="140">
        <f>Arkusz2!F2</f>
        <v>317</v>
      </c>
      <c r="H22" s="141"/>
      <c r="I22" s="140">
        <f>Arkusz2!F8</f>
        <v>848</v>
      </c>
      <c r="J22" s="141"/>
      <c r="K22" s="140">
        <f>Arkusz2!F14</f>
        <v>32</v>
      </c>
      <c r="L22" s="141"/>
      <c r="M22" s="140">
        <f>Arkusz2!F20</f>
        <v>72</v>
      </c>
      <c r="N22" s="141"/>
      <c r="O22" s="140">
        <f>Arkusz2!F26</f>
        <v>2</v>
      </c>
      <c r="P22" s="141"/>
      <c r="Q22" s="140">
        <f>Arkusz2!F32</f>
        <v>2</v>
      </c>
      <c r="R22" s="141"/>
      <c r="S22" s="140">
        <f>SUM(G22,K22,O22)</f>
        <v>351</v>
      </c>
      <c r="T22" s="141"/>
      <c r="U22" s="140">
        <f>SUM(I22,M22,Q22)</f>
        <v>922</v>
      </c>
      <c r="V22" s="155"/>
    </row>
    <row r="23" spans="1:22" x14ac:dyDescent="0.25">
      <c r="C23" s="108" t="str">
        <f>Arkusz2!B3</f>
        <v>TADŻYKISTAN</v>
      </c>
      <c r="D23" s="109"/>
      <c r="E23" s="109"/>
      <c r="F23" s="109"/>
      <c r="G23" s="152">
        <f>Arkusz2!F3</f>
        <v>43</v>
      </c>
      <c r="H23" s="154"/>
      <c r="I23" s="152">
        <f>Arkusz2!F9</f>
        <v>120</v>
      </c>
      <c r="J23" s="154"/>
      <c r="K23" s="152">
        <f>Arkusz2!F15</f>
        <v>0</v>
      </c>
      <c r="L23" s="154"/>
      <c r="M23" s="152">
        <f>Arkusz2!F21</f>
        <v>0</v>
      </c>
      <c r="N23" s="154"/>
      <c r="O23" s="152">
        <f>Arkusz2!F27</f>
        <v>0</v>
      </c>
      <c r="P23" s="154"/>
      <c r="Q23" s="152">
        <f>Arkusz2!F33</f>
        <v>0</v>
      </c>
      <c r="R23" s="154"/>
      <c r="S23" s="152">
        <f t="shared" ref="S23:S27" si="0">SUM(G23,K23,O23)</f>
        <v>43</v>
      </c>
      <c r="T23" s="154"/>
      <c r="U23" s="152">
        <f t="shared" ref="U23:U27" si="1">SUM(I23,M23,Q23)</f>
        <v>120</v>
      </c>
      <c r="V23" s="153"/>
    </row>
    <row r="24" spans="1:22" x14ac:dyDescent="0.25">
      <c r="C24" s="226" t="str">
        <f>Arkusz2!B4</f>
        <v>UKRAINA</v>
      </c>
      <c r="D24" s="227"/>
      <c r="E24" s="227"/>
      <c r="F24" s="227"/>
      <c r="G24" s="140">
        <f>Arkusz2!F4</f>
        <v>40</v>
      </c>
      <c r="H24" s="141"/>
      <c r="I24" s="140">
        <f>Arkusz2!F10</f>
        <v>54</v>
      </c>
      <c r="J24" s="141"/>
      <c r="K24" s="140">
        <f>Arkusz2!F16</f>
        <v>42</v>
      </c>
      <c r="L24" s="141"/>
      <c r="M24" s="140">
        <f>Arkusz2!F22</f>
        <v>78</v>
      </c>
      <c r="N24" s="141"/>
      <c r="O24" s="140">
        <f>Arkusz2!F28</f>
        <v>0</v>
      </c>
      <c r="P24" s="141"/>
      <c r="Q24" s="140">
        <f>Arkusz2!F34</f>
        <v>0</v>
      </c>
      <c r="R24" s="141"/>
      <c r="S24" s="140">
        <f t="shared" si="0"/>
        <v>82</v>
      </c>
      <c r="T24" s="141"/>
      <c r="U24" s="140">
        <f t="shared" si="1"/>
        <v>132</v>
      </c>
      <c r="V24" s="155"/>
    </row>
    <row r="25" spans="1:22" x14ac:dyDescent="0.25">
      <c r="C25" s="108" t="str">
        <f>Arkusz2!B5</f>
        <v>ARMENIA</v>
      </c>
      <c r="D25" s="109"/>
      <c r="E25" s="109"/>
      <c r="F25" s="109"/>
      <c r="G25" s="152">
        <f>Arkusz2!F5</f>
        <v>18</v>
      </c>
      <c r="H25" s="154"/>
      <c r="I25" s="152">
        <f>Arkusz2!F11</f>
        <v>43</v>
      </c>
      <c r="J25" s="154"/>
      <c r="K25" s="152">
        <f>Arkusz2!F17</f>
        <v>3</v>
      </c>
      <c r="L25" s="154"/>
      <c r="M25" s="152">
        <f>Arkusz2!F23</f>
        <v>3</v>
      </c>
      <c r="N25" s="154"/>
      <c r="O25" s="152">
        <f>Arkusz2!F29</f>
        <v>0</v>
      </c>
      <c r="P25" s="154"/>
      <c r="Q25" s="152">
        <f>Arkusz2!F35</f>
        <v>0</v>
      </c>
      <c r="R25" s="154"/>
      <c r="S25" s="152">
        <f t="shared" si="0"/>
        <v>21</v>
      </c>
      <c r="T25" s="154"/>
      <c r="U25" s="152">
        <f t="shared" si="1"/>
        <v>46</v>
      </c>
      <c r="V25" s="153"/>
    </row>
    <row r="26" spans="1:22" x14ac:dyDescent="0.25">
      <c r="C26" s="226" t="str">
        <f>Arkusz2!B6</f>
        <v>TURCJA</v>
      </c>
      <c r="D26" s="227"/>
      <c r="E26" s="227"/>
      <c r="F26" s="227"/>
      <c r="G26" s="140">
        <f>Arkusz2!F6</f>
        <v>0</v>
      </c>
      <c r="H26" s="141"/>
      <c r="I26" s="140">
        <f>Arkusz2!F12</f>
        <v>0</v>
      </c>
      <c r="J26" s="141"/>
      <c r="K26" s="140">
        <f>Arkusz2!F18</f>
        <v>0</v>
      </c>
      <c r="L26" s="141"/>
      <c r="M26" s="140">
        <f>Arkusz2!F24</f>
        <v>0</v>
      </c>
      <c r="N26" s="141"/>
      <c r="O26" s="140">
        <f>Arkusz2!F30</f>
        <v>0</v>
      </c>
      <c r="P26" s="141"/>
      <c r="Q26" s="140">
        <f>Arkusz2!F36</f>
        <v>0</v>
      </c>
      <c r="R26" s="141"/>
      <c r="S26" s="140">
        <f t="shared" si="0"/>
        <v>0</v>
      </c>
      <c r="T26" s="141"/>
      <c r="U26" s="140">
        <f t="shared" si="1"/>
        <v>0</v>
      </c>
      <c r="V26" s="155"/>
    </row>
    <row r="27" spans="1:22" ht="15.75" thickBot="1" x14ac:dyDescent="0.3">
      <c r="C27" s="230" t="str">
        <f>Arkusz2!B7</f>
        <v>Pozostałe</v>
      </c>
      <c r="D27" s="231"/>
      <c r="E27" s="231"/>
      <c r="F27" s="231"/>
      <c r="G27" s="145">
        <f>Arkusz2!F7</f>
        <v>25</v>
      </c>
      <c r="H27" s="147"/>
      <c r="I27" s="145">
        <f>Arkusz2!F13</f>
        <v>30</v>
      </c>
      <c r="J27" s="147"/>
      <c r="K27" s="145">
        <f>Arkusz2!F19</f>
        <v>8</v>
      </c>
      <c r="L27" s="147"/>
      <c r="M27" s="145">
        <f>Arkusz2!F25</f>
        <v>15</v>
      </c>
      <c r="N27" s="147"/>
      <c r="O27" s="145">
        <f>Arkusz2!F31</f>
        <v>0</v>
      </c>
      <c r="P27" s="147"/>
      <c r="Q27" s="145">
        <f>Arkusz2!F37</f>
        <v>0</v>
      </c>
      <c r="R27" s="147"/>
      <c r="S27" s="145">
        <f t="shared" si="0"/>
        <v>33</v>
      </c>
      <c r="T27" s="147"/>
      <c r="U27" s="145">
        <f t="shared" si="1"/>
        <v>45</v>
      </c>
      <c r="V27" s="146"/>
    </row>
    <row r="28" spans="1:22" ht="15.75" thickBot="1" x14ac:dyDescent="0.3">
      <c r="C28" s="228" t="s">
        <v>1</v>
      </c>
      <c r="D28" s="229"/>
      <c r="E28" s="229"/>
      <c r="F28" s="229"/>
      <c r="G28" s="223">
        <f>SUM(G22:G27)</f>
        <v>443</v>
      </c>
      <c r="H28" s="224"/>
      <c r="I28" s="223">
        <f>SUM(I22:I27)</f>
        <v>1095</v>
      </c>
      <c r="J28" s="224"/>
      <c r="K28" s="223">
        <f>SUM(K22:K27)</f>
        <v>85</v>
      </c>
      <c r="L28" s="224"/>
      <c r="M28" s="223">
        <f>SUM(M22:M27)</f>
        <v>168</v>
      </c>
      <c r="N28" s="224"/>
      <c r="O28" s="223">
        <f>SUM(O22:O27)</f>
        <v>2</v>
      </c>
      <c r="P28" s="224"/>
      <c r="Q28" s="223">
        <f>SUM(Q22:Q27)</f>
        <v>2</v>
      </c>
      <c r="R28" s="224"/>
      <c r="S28" s="223">
        <f>SUM(S22:S27)</f>
        <v>530</v>
      </c>
      <c r="T28" s="224"/>
      <c r="U28" s="223">
        <f>SUM(U22:U27)</f>
        <v>1265</v>
      </c>
      <c r="V28" s="237"/>
    </row>
    <row r="32" spans="1:22" x14ac:dyDescent="0.25">
      <c r="M32" s="11"/>
      <c r="N32" s="11"/>
      <c r="O32" s="11"/>
      <c r="P32" s="11"/>
      <c r="Q32" s="11"/>
      <c r="R32" s="11"/>
      <c r="S32" s="11"/>
    </row>
    <row r="33" spans="1:19" x14ac:dyDescent="0.25">
      <c r="M33" s="11"/>
      <c r="N33" s="11"/>
      <c r="O33" s="11"/>
      <c r="P33" s="11"/>
      <c r="Q33" s="11"/>
      <c r="R33" s="11"/>
      <c r="S33" s="11"/>
    </row>
    <row r="34" spans="1:19" x14ac:dyDescent="0.25">
      <c r="M34" s="11"/>
      <c r="N34" s="11"/>
      <c r="O34" s="11"/>
      <c r="P34" s="11"/>
      <c r="Q34" s="11"/>
      <c r="R34" s="11"/>
      <c r="S34" s="11"/>
    </row>
    <row r="35" spans="1:19" x14ac:dyDescent="0.25">
      <c r="M35" s="11"/>
      <c r="N35" s="11"/>
      <c r="O35" s="11"/>
      <c r="P35" s="11"/>
      <c r="Q35" s="11"/>
      <c r="R35" s="11"/>
      <c r="S35" s="11"/>
    </row>
    <row r="36" spans="1:19" x14ac:dyDescent="0.25">
      <c r="M36" s="11"/>
      <c r="N36" s="11"/>
      <c r="O36" s="11"/>
      <c r="P36" s="11"/>
      <c r="Q36" s="11"/>
      <c r="R36" s="11"/>
      <c r="S36" s="11"/>
    </row>
    <row r="37" spans="1:19" x14ac:dyDescent="0.25">
      <c r="M37" s="11"/>
      <c r="N37" s="11"/>
      <c r="O37" s="11"/>
      <c r="P37" s="11"/>
      <c r="Q37" s="11"/>
      <c r="R37" s="11"/>
      <c r="S37" s="11"/>
    </row>
    <row r="38" spans="1:19" x14ac:dyDescent="0.25">
      <c r="M38" s="11"/>
      <c r="N38" s="11"/>
      <c r="O38" s="11"/>
      <c r="P38" s="11"/>
      <c r="Q38" s="11"/>
      <c r="R38" s="11"/>
      <c r="S38" s="11"/>
    </row>
    <row r="39" spans="1:19" x14ac:dyDescent="0.25">
      <c r="M39" s="11"/>
      <c r="N39" s="11"/>
      <c r="O39" s="11"/>
      <c r="P39" s="11"/>
      <c r="Q39" s="11"/>
      <c r="R39" s="11"/>
      <c r="S39" s="11"/>
    </row>
    <row r="40" spans="1:19" x14ac:dyDescent="0.25">
      <c r="D40" s="222"/>
      <c r="E40" s="222"/>
    </row>
    <row r="44" spans="1:19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</row>
    <row r="50" spans="1:26" ht="15.75" thickBot="1" x14ac:dyDescent="0.3"/>
    <row r="51" spans="1:26" x14ac:dyDescent="0.25">
      <c r="C51" s="148" t="s">
        <v>0</v>
      </c>
      <c r="D51" s="149"/>
      <c r="E51" s="149"/>
      <c r="F51" s="149"/>
      <c r="G51" s="201" t="str">
        <f>CONCATENATE(Arkusz18!C2," - ",Arkusz18!B2," r.")</f>
        <v>01.01.2016 - 30.04.2016 r.</v>
      </c>
      <c r="H51" s="201"/>
      <c r="I51" s="201"/>
      <c r="J51" s="201"/>
      <c r="K51" s="201"/>
      <c r="L51" s="201"/>
      <c r="M51" s="201"/>
      <c r="N51" s="201"/>
      <c r="O51" s="201"/>
      <c r="P51" s="201"/>
      <c r="Q51" s="201"/>
      <c r="R51" s="201"/>
      <c r="S51" s="201"/>
      <c r="T51" s="201"/>
      <c r="U51" s="201"/>
      <c r="V51" s="202"/>
    </row>
    <row r="52" spans="1:26" x14ac:dyDescent="0.25">
      <c r="C52" s="150"/>
      <c r="D52" s="151"/>
      <c r="E52" s="151"/>
      <c r="F52" s="151"/>
      <c r="G52" s="151" t="s">
        <v>27</v>
      </c>
      <c r="H52" s="151"/>
      <c r="I52" s="151"/>
      <c r="J52" s="151"/>
      <c r="K52" s="151" t="s">
        <v>28</v>
      </c>
      <c r="L52" s="151"/>
      <c r="M52" s="151"/>
      <c r="N52" s="151"/>
      <c r="O52" s="151" t="s">
        <v>140</v>
      </c>
      <c r="P52" s="151"/>
      <c r="Q52" s="151"/>
      <c r="R52" s="151"/>
      <c r="S52" s="151" t="s">
        <v>50</v>
      </c>
      <c r="T52" s="151"/>
      <c r="U52" s="151"/>
      <c r="V52" s="242"/>
    </row>
    <row r="53" spans="1:26" x14ac:dyDescent="0.25">
      <c r="C53" s="150"/>
      <c r="D53" s="151"/>
      <c r="E53" s="151"/>
      <c r="F53" s="151"/>
      <c r="G53" s="235" t="s">
        <v>26</v>
      </c>
      <c r="H53" s="235"/>
      <c r="I53" s="151" t="s">
        <v>10</v>
      </c>
      <c r="J53" s="151"/>
      <c r="K53" s="235" t="s">
        <v>29</v>
      </c>
      <c r="L53" s="235"/>
      <c r="M53" s="151" t="s">
        <v>10</v>
      </c>
      <c r="N53" s="151"/>
      <c r="O53" s="235" t="s">
        <v>26</v>
      </c>
      <c r="P53" s="235"/>
      <c r="Q53" s="151" t="s">
        <v>10</v>
      </c>
      <c r="R53" s="151"/>
      <c r="S53" s="235" t="s">
        <v>26</v>
      </c>
      <c r="T53" s="235"/>
      <c r="U53" s="151" t="s">
        <v>10</v>
      </c>
      <c r="V53" s="242"/>
    </row>
    <row r="54" spans="1:26" x14ac:dyDescent="0.25">
      <c r="C54" s="226" t="str">
        <f>Arkusz3!B2</f>
        <v>ROSJA</v>
      </c>
      <c r="D54" s="227"/>
      <c r="E54" s="227"/>
      <c r="F54" s="227"/>
      <c r="G54" s="130">
        <f>Arkusz3!F2</f>
        <v>920</v>
      </c>
      <c r="H54" s="130"/>
      <c r="I54" s="130">
        <f>Arkusz3!F8</f>
        <v>2415</v>
      </c>
      <c r="J54" s="130"/>
      <c r="K54" s="130">
        <f>Arkusz3!F14</f>
        <v>97</v>
      </c>
      <c r="L54" s="130"/>
      <c r="M54" s="130">
        <f>Arkusz3!F20</f>
        <v>192</v>
      </c>
      <c r="N54" s="130"/>
      <c r="O54" s="130">
        <f>Arkusz3!F26</f>
        <v>4</v>
      </c>
      <c r="P54" s="130"/>
      <c r="Q54" s="130">
        <f>Arkusz3!F32</f>
        <v>4</v>
      </c>
      <c r="R54" s="130"/>
      <c r="S54" s="130">
        <f>SUM(G54,K54,O54)</f>
        <v>1021</v>
      </c>
      <c r="T54" s="130"/>
      <c r="U54" s="130">
        <f>SUM(I54,M54,Q54)</f>
        <v>2611</v>
      </c>
      <c r="V54" s="239"/>
    </row>
    <row r="55" spans="1:26" x14ac:dyDescent="0.25">
      <c r="C55" s="108" t="str">
        <f>Arkusz3!B3</f>
        <v>TADŻYKISTAN</v>
      </c>
      <c r="D55" s="109"/>
      <c r="E55" s="109"/>
      <c r="F55" s="109"/>
      <c r="G55" s="236">
        <f>Arkusz3!F3</f>
        <v>169</v>
      </c>
      <c r="H55" s="236"/>
      <c r="I55" s="236">
        <f>Arkusz3!F9</f>
        <v>474</v>
      </c>
      <c r="J55" s="236"/>
      <c r="K55" s="236">
        <f>Arkusz3!F15</f>
        <v>1</v>
      </c>
      <c r="L55" s="236"/>
      <c r="M55" s="236">
        <f>Arkusz3!F21</f>
        <v>1</v>
      </c>
      <c r="N55" s="236"/>
      <c r="O55" s="236">
        <f>Arkusz3!F27</f>
        <v>0</v>
      </c>
      <c r="P55" s="236"/>
      <c r="Q55" s="236">
        <f>Arkusz3!F33</f>
        <v>0</v>
      </c>
      <c r="R55" s="236"/>
      <c r="S55" s="236">
        <f t="shared" ref="S55:S59" si="2">SUM(G55,K55,O55)</f>
        <v>170</v>
      </c>
      <c r="T55" s="236"/>
      <c r="U55" s="236">
        <f t="shared" ref="U55:U59" si="3">SUM(I55,M55,Q55)</f>
        <v>475</v>
      </c>
      <c r="V55" s="243"/>
    </row>
    <row r="56" spans="1:26" x14ac:dyDescent="0.25">
      <c r="C56" s="226" t="str">
        <f>Arkusz3!B4</f>
        <v>UKRAINA</v>
      </c>
      <c r="D56" s="227"/>
      <c r="E56" s="227"/>
      <c r="F56" s="227"/>
      <c r="G56" s="130">
        <f>Arkusz3!F4</f>
        <v>157</v>
      </c>
      <c r="H56" s="130"/>
      <c r="I56" s="130">
        <f>Arkusz3!F10</f>
        <v>241</v>
      </c>
      <c r="J56" s="130"/>
      <c r="K56" s="130">
        <f>Arkusz3!F16</f>
        <v>119</v>
      </c>
      <c r="L56" s="130"/>
      <c r="M56" s="130">
        <f>Arkusz3!F22</f>
        <v>214</v>
      </c>
      <c r="N56" s="130"/>
      <c r="O56" s="130">
        <f>Arkusz3!F28</f>
        <v>0</v>
      </c>
      <c r="P56" s="130"/>
      <c r="Q56" s="130">
        <f>Arkusz3!F34</f>
        <v>0</v>
      </c>
      <c r="R56" s="130"/>
      <c r="S56" s="130">
        <f t="shared" si="2"/>
        <v>276</v>
      </c>
      <c r="T56" s="130"/>
      <c r="U56" s="130">
        <f t="shared" si="3"/>
        <v>455</v>
      </c>
      <c r="V56" s="239"/>
    </row>
    <row r="57" spans="1:26" x14ac:dyDescent="0.25">
      <c r="C57" s="108" t="str">
        <f>Arkusz3!B5</f>
        <v>ARMENIA</v>
      </c>
      <c r="D57" s="109"/>
      <c r="E57" s="109"/>
      <c r="F57" s="109"/>
      <c r="G57" s="236">
        <f>Arkusz3!F5</f>
        <v>48</v>
      </c>
      <c r="H57" s="236"/>
      <c r="I57" s="236">
        <f>Arkusz3!F11</f>
        <v>106</v>
      </c>
      <c r="J57" s="236"/>
      <c r="K57" s="236">
        <f>Arkusz3!F17</f>
        <v>6</v>
      </c>
      <c r="L57" s="236"/>
      <c r="M57" s="236">
        <f>Arkusz3!F23</f>
        <v>6</v>
      </c>
      <c r="N57" s="236"/>
      <c r="O57" s="236">
        <f>Arkusz3!F29</f>
        <v>0</v>
      </c>
      <c r="P57" s="236"/>
      <c r="Q57" s="236">
        <f>Arkusz3!F35</f>
        <v>0</v>
      </c>
      <c r="R57" s="236"/>
      <c r="S57" s="236">
        <f t="shared" si="2"/>
        <v>54</v>
      </c>
      <c r="T57" s="236"/>
      <c r="U57" s="236">
        <f t="shared" si="3"/>
        <v>112</v>
      </c>
      <c r="V57" s="243"/>
    </row>
    <row r="58" spans="1:26" x14ac:dyDescent="0.25">
      <c r="C58" s="226" t="str">
        <f>Arkusz3!B6</f>
        <v>TURCJA</v>
      </c>
      <c r="D58" s="227"/>
      <c r="E58" s="227"/>
      <c r="F58" s="227"/>
      <c r="G58" s="130">
        <f>Arkusz3!F6</f>
        <v>21</v>
      </c>
      <c r="H58" s="130"/>
      <c r="I58" s="130">
        <f>Arkusz3!F12</f>
        <v>56</v>
      </c>
      <c r="J58" s="130"/>
      <c r="K58" s="130">
        <f>Arkusz3!F18</f>
        <v>0</v>
      </c>
      <c r="L58" s="130"/>
      <c r="M58" s="130">
        <f>Arkusz3!F24</f>
        <v>0</v>
      </c>
      <c r="N58" s="130"/>
      <c r="O58" s="130">
        <f>Arkusz3!F30</f>
        <v>0</v>
      </c>
      <c r="P58" s="130"/>
      <c r="Q58" s="130">
        <f>Arkusz3!F36</f>
        <v>0</v>
      </c>
      <c r="R58" s="130"/>
      <c r="S58" s="130">
        <f t="shared" si="2"/>
        <v>21</v>
      </c>
      <c r="T58" s="130"/>
      <c r="U58" s="130">
        <f t="shared" si="3"/>
        <v>56</v>
      </c>
      <c r="V58" s="239"/>
    </row>
    <row r="59" spans="1:26" ht="15.75" thickBot="1" x14ac:dyDescent="0.3">
      <c r="C59" s="230" t="str">
        <f>Arkusz3!B7</f>
        <v>Pozostałe</v>
      </c>
      <c r="D59" s="231"/>
      <c r="E59" s="231"/>
      <c r="F59" s="231"/>
      <c r="G59" s="238">
        <f>Arkusz3!F7</f>
        <v>103</v>
      </c>
      <c r="H59" s="238"/>
      <c r="I59" s="238">
        <f>Arkusz3!F13</f>
        <v>140</v>
      </c>
      <c r="J59" s="238"/>
      <c r="K59" s="238">
        <f>Arkusz3!F19</f>
        <v>27</v>
      </c>
      <c r="L59" s="238"/>
      <c r="M59" s="238">
        <f>Arkusz3!F25</f>
        <v>49</v>
      </c>
      <c r="N59" s="238"/>
      <c r="O59" s="238">
        <f>Arkusz3!F31</f>
        <v>0</v>
      </c>
      <c r="P59" s="238"/>
      <c r="Q59" s="238">
        <f>Arkusz3!F37</f>
        <v>0</v>
      </c>
      <c r="R59" s="238"/>
      <c r="S59" s="238">
        <f t="shared" si="2"/>
        <v>130</v>
      </c>
      <c r="T59" s="238"/>
      <c r="U59" s="238">
        <f t="shared" si="3"/>
        <v>189</v>
      </c>
      <c r="V59" s="244"/>
    </row>
    <row r="60" spans="1:26" ht="15.75" thickBot="1" x14ac:dyDescent="0.3">
      <c r="C60" s="212" t="s">
        <v>1</v>
      </c>
      <c r="D60" s="213"/>
      <c r="E60" s="213"/>
      <c r="F60" s="213"/>
      <c r="G60" s="131">
        <f>SUM(G54:G59)</f>
        <v>1418</v>
      </c>
      <c r="H60" s="131"/>
      <c r="I60" s="131">
        <f>SUM(I54:I59)</f>
        <v>3432</v>
      </c>
      <c r="J60" s="131"/>
      <c r="K60" s="131">
        <f>SUM(K54:K59)</f>
        <v>250</v>
      </c>
      <c r="L60" s="131"/>
      <c r="M60" s="131">
        <f>SUM(M54:M59)</f>
        <v>462</v>
      </c>
      <c r="N60" s="131"/>
      <c r="O60" s="131">
        <f>SUM(O54:O59)</f>
        <v>4</v>
      </c>
      <c r="P60" s="131"/>
      <c r="Q60" s="131">
        <f>SUM(Q54:Q59)</f>
        <v>4</v>
      </c>
      <c r="R60" s="131"/>
      <c r="S60" s="131">
        <f>SUM(S54:S59)</f>
        <v>1672</v>
      </c>
      <c r="T60" s="131"/>
      <c r="U60" s="131">
        <f>SUM(U54:U59)</f>
        <v>3898</v>
      </c>
      <c r="V60" s="132"/>
    </row>
    <row r="61" spans="1:26" x14ac:dyDescent="0.25">
      <c r="A61" s="12"/>
      <c r="B61" s="13"/>
      <c r="C61" s="14"/>
      <c r="D61" s="14"/>
      <c r="E61" s="14"/>
      <c r="F61" s="14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3"/>
    </row>
    <row r="62" spans="1:26" ht="15" customHeight="1" x14ac:dyDescent="0.25">
      <c r="A62" s="125" t="s">
        <v>65</v>
      </c>
      <c r="B62" s="125"/>
      <c r="C62" s="125"/>
      <c r="D62" s="125"/>
      <c r="E62" s="125"/>
      <c r="F62" s="125"/>
      <c r="G62" s="125"/>
      <c r="H62" s="125"/>
      <c r="I62" s="125"/>
      <c r="J62" s="125"/>
      <c r="K62" s="125"/>
      <c r="L62" s="125"/>
      <c r="M62" s="125"/>
      <c r="N62" s="125"/>
      <c r="O62" s="125"/>
      <c r="P62" s="125"/>
      <c r="Q62" s="125"/>
      <c r="R62" s="125"/>
      <c r="S62" s="125"/>
      <c r="T62" s="125"/>
      <c r="U62" s="125"/>
      <c r="V62" s="125"/>
      <c r="W62" s="125"/>
      <c r="X62" s="125"/>
      <c r="Y62" s="125"/>
      <c r="Z62" s="125"/>
    </row>
    <row r="63" spans="1:26" ht="15" customHeight="1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7"/>
      <c r="Z63" s="16"/>
    </row>
    <row r="67" spans="4:26" x14ac:dyDescent="0.25">
      <c r="M67" s="11"/>
      <c r="N67" s="11"/>
      <c r="O67" s="11"/>
      <c r="P67" s="11"/>
      <c r="Q67" s="11"/>
      <c r="R67" s="11"/>
      <c r="S67" s="11"/>
    </row>
    <row r="68" spans="4:26" x14ac:dyDescent="0.25">
      <c r="M68" s="11"/>
      <c r="N68" s="11"/>
      <c r="O68" s="11"/>
      <c r="P68" s="11"/>
      <c r="Q68" s="11"/>
      <c r="R68" s="11"/>
      <c r="S68" s="11"/>
    </row>
    <row r="69" spans="4:26" x14ac:dyDescent="0.25">
      <c r="M69" s="11"/>
      <c r="N69" s="11"/>
      <c r="O69" s="11"/>
      <c r="P69" s="11"/>
      <c r="Q69" s="11"/>
      <c r="R69" s="11"/>
      <c r="S69" s="11"/>
    </row>
    <row r="70" spans="4:26" x14ac:dyDescent="0.25">
      <c r="M70" s="11"/>
      <c r="N70" s="11"/>
      <c r="O70" s="11"/>
      <c r="P70" s="11"/>
      <c r="Q70" s="11"/>
      <c r="R70" s="11"/>
      <c r="S70" s="11"/>
    </row>
    <row r="71" spans="4:26" x14ac:dyDescent="0.25">
      <c r="M71" s="11"/>
      <c r="N71" s="11"/>
      <c r="O71" s="11"/>
      <c r="P71" s="11"/>
      <c r="Q71" s="11"/>
      <c r="R71" s="11"/>
      <c r="S71" s="11"/>
    </row>
    <row r="72" spans="4:26" x14ac:dyDescent="0.25">
      <c r="M72" s="11"/>
      <c r="N72" s="11"/>
      <c r="O72" s="11"/>
      <c r="P72" s="11"/>
      <c r="Q72" s="11"/>
      <c r="R72" s="11"/>
      <c r="S72" s="11"/>
    </row>
    <row r="73" spans="4:26" x14ac:dyDescent="0.25">
      <c r="M73" s="11"/>
      <c r="N73" s="11"/>
      <c r="O73" s="11"/>
      <c r="P73" s="11"/>
      <c r="Q73" s="11"/>
      <c r="R73" s="11"/>
      <c r="S73" s="11"/>
    </row>
    <row r="74" spans="4:26" x14ac:dyDescent="0.25">
      <c r="M74" s="11"/>
      <c r="N74" s="11"/>
      <c r="O74" s="11"/>
      <c r="P74" s="11"/>
      <c r="Q74" s="11"/>
      <c r="R74" s="11"/>
      <c r="S74" s="11"/>
    </row>
    <row r="75" spans="4:26" x14ac:dyDescent="0.25">
      <c r="D75" s="222"/>
      <c r="E75" s="222"/>
    </row>
    <row r="80" spans="4:26" x14ac:dyDescent="0.25">
      <c r="V80" s="18"/>
      <c r="W80" s="18"/>
      <c r="X80" s="18"/>
      <c r="Y80" s="19"/>
      <c r="Z80" s="18"/>
    </row>
    <row r="81" spans="1:26" x14ac:dyDescent="0.25">
      <c r="V81" s="18"/>
      <c r="W81" s="18"/>
      <c r="X81" s="18"/>
      <c r="Y81" s="19"/>
      <c r="Z81" s="18"/>
    </row>
    <row r="82" spans="1:26" x14ac:dyDescent="0.2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18"/>
      <c r="W82" s="18"/>
      <c r="X82" s="18"/>
      <c r="Y82" s="19"/>
      <c r="Z82" s="18"/>
    </row>
    <row r="83" spans="1:26" x14ac:dyDescent="0.2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18"/>
      <c r="W83" s="18"/>
      <c r="X83" s="18"/>
      <c r="Y83" s="19"/>
      <c r="Z83" s="18"/>
    </row>
    <row r="84" spans="1:26" x14ac:dyDescent="0.25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18"/>
      <c r="W84" s="18"/>
      <c r="X84" s="18"/>
      <c r="Y84" s="19"/>
      <c r="Z84" s="18"/>
    </row>
    <row r="85" spans="1:26" x14ac:dyDescent="0.25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18"/>
      <c r="W85" s="18"/>
      <c r="X85" s="18"/>
      <c r="Y85" s="19"/>
      <c r="Z85" s="18"/>
    </row>
    <row r="86" spans="1:26" x14ac:dyDescent="0.25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18"/>
      <c r="W86" s="18"/>
      <c r="X86" s="18"/>
      <c r="Y86" s="19"/>
      <c r="Z86" s="18"/>
    </row>
    <row r="87" spans="1:26" x14ac:dyDescent="0.25">
      <c r="A87" s="74" t="s">
        <v>165</v>
      </c>
      <c r="B87" s="74"/>
      <c r="C87" s="74"/>
      <c r="D87" s="74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</row>
    <row r="88" spans="1:26" s="48" customFormat="1" x14ac:dyDescent="0.25">
      <c r="A88" s="74"/>
      <c r="B88" s="74"/>
      <c r="C88" s="74"/>
      <c r="D88" s="74"/>
      <c r="E88" s="74"/>
      <c r="F88" s="74"/>
      <c r="G88" s="74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</row>
    <row r="89" spans="1:26" s="48" customFormat="1" x14ac:dyDescent="0.25">
      <c r="A89" s="74"/>
      <c r="B89" s="74"/>
      <c r="C89" s="74"/>
      <c r="D89" s="74"/>
      <c r="E89" s="74"/>
      <c r="F89" s="74"/>
      <c r="G89" s="74"/>
      <c r="H89" s="74"/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</row>
    <row r="90" spans="1:26" s="48" customFormat="1" x14ac:dyDescent="0.25">
      <c r="A90" s="74"/>
      <c r="B90" s="74"/>
      <c r="C90" s="74"/>
      <c r="D90" s="74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</row>
    <row r="91" spans="1:26" s="48" customFormat="1" x14ac:dyDescent="0.25">
      <c r="A91" s="74"/>
      <c r="B91" s="74"/>
      <c r="C91" s="74"/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</row>
    <row r="92" spans="1:26" s="48" customFormat="1" x14ac:dyDescent="0.25">
      <c r="A92" s="74"/>
      <c r="B92" s="74"/>
      <c r="C92" s="74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</row>
    <row r="93" spans="1:26" s="48" customFormat="1" x14ac:dyDescent="0.25">
      <c r="A93" s="74"/>
      <c r="B93" s="74"/>
      <c r="C93" s="74"/>
      <c r="D93" s="74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</row>
    <row r="94" spans="1:26" s="48" customFormat="1" x14ac:dyDescent="0.25">
      <c r="A94" s="74"/>
      <c r="B94" s="74"/>
      <c r="C94" s="74"/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</row>
    <row r="95" spans="1:26" s="48" customFormat="1" x14ac:dyDescent="0.25">
      <c r="A95" s="74"/>
      <c r="B95" s="74"/>
      <c r="C95" s="74"/>
      <c r="D95" s="74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</row>
    <row r="96" spans="1:26" s="48" customFormat="1" x14ac:dyDescent="0.25">
      <c r="A96" s="74"/>
      <c r="B96" s="74"/>
      <c r="C96" s="74"/>
      <c r="D96" s="74"/>
      <c r="E96" s="74"/>
      <c r="F96" s="74"/>
      <c r="G96" s="74"/>
      <c r="H96" s="74"/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</row>
    <row r="97" spans="1:25" s="48" customFormat="1" x14ac:dyDescent="0.25">
      <c r="A97" s="74"/>
      <c r="B97" s="74"/>
      <c r="C97" s="74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</row>
    <row r="98" spans="1:25" s="48" customFormat="1" x14ac:dyDescent="0.25">
      <c r="A98" s="74"/>
      <c r="B98" s="74"/>
      <c r="C98" s="74"/>
      <c r="D98" s="74"/>
      <c r="E98" s="74"/>
      <c r="F98" s="74"/>
      <c r="G98" s="74"/>
      <c r="H98" s="74"/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</row>
    <row r="99" spans="1:25" s="48" customFormat="1" x14ac:dyDescent="0.25">
      <c r="A99" s="74"/>
      <c r="B99" s="74"/>
      <c r="C99" s="74"/>
      <c r="D99" s="74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</row>
    <row r="100" spans="1:25" s="48" customFormat="1" x14ac:dyDescent="0.25">
      <c r="A100" s="74"/>
      <c r="B100" s="74"/>
      <c r="C100" s="74"/>
      <c r="D100" s="74"/>
      <c r="E100" s="74"/>
      <c r="F100" s="74"/>
      <c r="G100" s="74"/>
      <c r="H100" s="74"/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</row>
    <row r="101" spans="1:25" s="48" customFormat="1" x14ac:dyDescent="0.25">
      <c r="A101" s="74"/>
      <c r="B101" s="74"/>
      <c r="C101" s="74"/>
      <c r="D101" s="74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</row>
    <row r="102" spans="1:25" s="48" customFormat="1" x14ac:dyDescent="0.25">
      <c r="A102" s="74"/>
      <c r="B102" s="74"/>
      <c r="C102" s="74"/>
      <c r="D102" s="74"/>
      <c r="E102" s="74"/>
      <c r="F102" s="74"/>
      <c r="G102" s="74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</row>
    <row r="103" spans="1:25" s="48" customFormat="1" x14ac:dyDescent="0.25">
      <c r="A103" s="74"/>
      <c r="B103" s="74"/>
      <c r="C103" s="74"/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</row>
    <row r="104" spans="1:25" s="48" customFormat="1" x14ac:dyDescent="0.25">
      <c r="A104" s="74"/>
      <c r="B104" s="74"/>
      <c r="C104" s="74"/>
      <c r="D104" s="74"/>
      <c r="E104" s="74"/>
      <c r="F104" s="74"/>
      <c r="G104" s="74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</row>
    <row r="105" spans="1:25" s="48" customFormat="1" x14ac:dyDescent="0.25">
      <c r="A105" s="74"/>
      <c r="B105" s="74"/>
      <c r="C105" s="74"/>
      <c r="D105" s="74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</row>
    <row r="106" spans="1:25" s="48" customFormat="1" x14ac:dyDescent="0.25">
      <c r="A106" s="74"/>
      <c r="B106" s="74"/>
      <c r="C106" s="74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</row>
    <row r="107" spans="1:25" s="48" customFormat="1" x14ac:dyDescent="0.25">
      <c r="A107" s="74"/>
      <c r="B107" s="74"/>
      <c r="C107" s="74"/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</row>
    <row r="108" spans="1:25" s="48" customFormat="1" x14ac:dyDescent="0.25">
      <c r="A108" s="74"/>
      <c r="B108" s="74"/>
      <c r="C108" s="74"/>
      <c r="D108" s="74"/>
      <c r="E108" s="74"/>
      <c r="F108" s="74"/>
      <c r="G108" s="74"/>
      <c r="H108" s="74"/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</row>
    <row r="109" spans="1:25" s="48" customFormat="1" x14ac:dyDescent="0.25">
      <c r="A109" s="74"/>
      <c r="B109" s="74"/>
      <c r="C109" s="74"/>
      <c r="D109" s="74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</row>
    <row r="110" spans="1:25" s="48" customFormat="1" x14ac:dyDescent="0.25">
      <c r="A110" s="74"/>
      <c r="B110" s="74"/>
      <c r="C110" s="74"/>
      <c r="D110" s="74"/>
      <c r="E110" s="74"/>
      <c r="F110" s="74"/>
      <c r="G110" s="74"/>
      <c r="H110" s="74"/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</row>
    <row r="111" spans="1:25" s="48" customFormat="1" x14ac:dyDescent="0.25">
      <c r="A111" s="74"/>
      <c r="B111" s="74"/>
      <c r="C111" s="74"/>
      <c r="D111" s="74"/>
      <c r="E111" s="74"/>
      <c r="F111" s="74"/>
      <c r="G111" s="74"/>
      <c r="H111" s="74"/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</row>
    <row r="112" spans="1:25" x14ac:dyDescent="0.25">
      <c r="A112" s="74"/>
      <c r="B112" s="74"/>
      <c r="C112" s="74"/>
      <c r="D112" s="74"/>
      <c r="E112" s="74"/>
      <c r="F112" s="74"/>
      <c r="G112" s="74"/>
      <c r="H112" s="74"/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</row>
    <row r="113" spans="1:25" x14ac:dyDescent="0.25">
      <c r="A113" s="74"/>
      <c r="B113" s="74"/>
      <c r="C113" s="74"/>
      <c r="D113" s="74"/>
      <c r="E113" s="74"/>
      <c r="F113" s="74"/>
      <c r="G113" s="74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</row>
    <row r="114" spans="1:25" x14ac:dyDescent="0.25">
      <c r="A114" s="74"/>
      <c r="B114" s="74"/>
      <c r="C114" s="74"/>
      <c r="D114" s="74"/>
      <c r="E114" s="74"/>
      <c r="F114" s="74"/>
      <c r="G114" s="74"/>
      <c r="H114" s="74"/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</row>
    <row r="115" spans="1:25" x14ac:dyDescent="0.25">
      <c r="A115" s="74"/>
      <c r="B115" s="74"/>
      <c r="C115" s="74"/>
      <c r="D115" s="74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</row>
    <row r="116" spans="1:25" x14ac:dyDescent="0.25">
      <c r="A116" s="74"/>
      <c r="B116" s="74"/>
      <c r="C116" s="74"/>
      <c r="D116" s="74"/>
      <c r="E116" s="74"/>
      <c r="F116" s="74"/>
      <c r="G116" s="74"/>
      <c r="H116" s="74"/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</row>
    <row r="117" spans="1:25" x14ac:dyDescent="0.25">
      <c r="A117" s="74"/>
      <c r="B117" s="74"/>
      <c r="C117" s="74"/>
      <c r="D117" s="74"/>
      <c r="E117" s="74"/>
      <c r="F117" s="74"/>
      <c r="G117" s="74"/>
      <c r="H117" s="74"/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</row>
    <row r="118" spans="1:25" x14ac:dyDescent="0.25">
      <c r="A118" s="74"/>
      <c r="B118" s="74"/>
      <c r="C118" s="74"/>
      <c r="D118" s="74"/>
      <c r="E118" s="74"/>
      <c r="F118" s="74"/>
      <c r="G118" s="74"/>
      <c r="H118" s="74"/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</row>
    <row r="119" spans="1:25" s="48" customFormat="1" x14ac:dyDescent="0.25">
      <c r="A119" s="74"/>
      <c r="B119" s="74"/>
      <c r="C119" s="74"/>
      <c r="D119" s="74"/>
      <c r="E119" s="74"/>
      <c r="F119" s="74"/>
      <c r="G119" s="74"/>
      <c r="H119" s="74"/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</row>
    <row r="120" spans="1:25" s="48" customFormat="1" ht="14.25" customHeight="1" x14ac:dyDescent="0.25">
      <c r="A120" s="74"/>
      <c r="B120" s="74"/>
      <c r="C120" s="74"/>
      <c r="D120" s="74"/>
      <c r="E120" s="74"/>
      <c r="F120" s="74"/>
      <c r="G120" s="74"/>
      <c r="H120" s="74"/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</row>
    <row r="121" spans="1:25" s="48" customFormat="1" ht="14.25" customHeight="1" x14ac:dyDescent="0.25">
      <c r="A121" s="74"/>
      <c r="B121" s="74"/>
      <c r="C121" s="74"/>
      <c r="D121" s="74"/>
      <c r="E121" s="74"/>
      <c r="F121" s="74"/>
      <c r="G121" s="74"/>
      <c r="H121" s="74"/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</row>
    <row r="122" spans="1:25" s="48" customFormat="1" ht="14.25" customHeight="1" x14ac:dyDescent="0.25">
      <c r="A122" s="74"/>
      <c r="B122" s="74"/>
      <c r="C122" s="74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</row>
    <row r="123" spans="1:25" x14ac:dyDescent="0.25">
      <c r="A123" s="74"/>
      <c r="B123" s="74"/>
      <c r="C123" s="74"/>
      <c r="D123" s="74"/>
      <c r="E123" s="74"/>
      <c r="F123" s="74"/>
      <c r="G123" s="74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</row>
    <row r="124" spans="1:25" x14ac:dyDescent="0.25">
      <c r="A124" s="74"/>
      <c r="B124" s="74"/>
      <c r="C124" s="74"/>
      <c r="D124" s="74"/>
      <c r="E124" s="74"/>
      <c r="F124" s="74"/>
      <c r="G124" s="74"/>
      <c r="H124" s="74"/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</row>
    <row r="129" spans="1:25" x14ac:dyDescent="0.25">
      <c r="A129" s="174" t="s">
        <v>66</v>
      </c>
      <c r="B129" s="174"/>
      <c r="C129" s="174"/>
      <c r="D129" s="174"/>
      <c r="E129" s="174"/>
      <c r="F129" s="174"/>
      <c r="G129" s="174"/>
      <c r="H129" s="174"/>
      <c r="I129" s="174"/>
      <c r="J129" s="174"/>
      <c r="K129" s="174"/>
      <c r="L129" s="174"/>
      <c r="M129" s="174"/>
      <c r="N129" s="174"/>
      <c r="O129" s="174"/>
      <c r="P129" s="174"/>
      <c r="Q129" s="174"/>
      <c r="R129" s="174"/>
      <c r="S129" s="174"/>
      <c r="T129" s="174"/>
      <c r="U129" s="174"/>
    </row>
    <row r="130" spans="1:25" x14ac:dyDescent="0.25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</row>
    <row r="132" spans="1:25" ht="15.75" thickBot="1" x14ac:dyDescent="0.3"/>
    <row r="133" spans="1:25" x14ac:dyDescent="0.25">
      <c r="A133" s="232" t="str">
        <f>CONCATENATE(Arkusz18!C2," - ",Arkusz18!B2," r.")</f>
        <v>01.01.2016 - 30.04.2016 r.</v>
      </c>
      <c r="B133" s="233"/>
      <c r="C133" s="233"/>
      <c r="D133" s="233"/>
      <c r="E133" s="233"/>
      <c r="F133" s="233"/>
      <c r="G133" s="233"/>
      <c r="H133" s="233"/>
      <c r="I133" s="234"/>
      <c r="M133" s="232" t="str">
        <f>CONCATENATE(Arkusz18!C2," - ",Arkusz18!B2," r.")</f>
        <v>01.01.2016 - 30.04.2016 r.</v>
      </c>
      <c r="N133" s="233"/>
      <c r="O133" s="233"/>
      <c r="P133" s="233"/>
      <c r="Q133" s="233"/>
      <c r="R133" s="233"/>
      <c r="S133" s="233"/>
      <c r="T133" s="233"/>
      <c r="U133" s="234"/>
    </row>
    <row r="134" spans="1:25" ht="15" customHeight="1" x14ac:dyDescent="0.25">
      <c r="A134" s="214" t="s">
        <v>51</v>
      </c>
      <c r="B134" s="215"/>
      <c r="C134" s="216"/>
      <c r="D134" s="206" t="s">
        <v>52</v>
      </c>
      <c r="E134" s="207"/>
      <c r="F134" s="206" t="s">
        <v>53</v>
      </c>
      <c r="G134" s="207"/>
      <c r="H134" s="206" t="s">
        <v>49</v>
      </c>
      <c r="I134" s="220"/>
      <c r="M134" s="214" t="s">
        <v>51</v>
      </c>
      <c r="N134" s="215"/>
      <c r="O134" s="216"/>
      <c r="P134" s="206" t="s">
        <v>54</v>
      </c>
      <c r="Q134" s="207"/>
      <c r="R134" s="206" t="s">
        <v>53</v>
      </c>
      <c r="S134" s="207"/>
      <c r="T134" s="206" t="s">
        <v>49</v>
      </c>
      <c r="U134" s="220"/>
    </row>
    <row r="135" spans="1:25" ht="46.5" customHeight="1" x14ac:dyDescent="0.25">
      <c r="A135" s="217"/>
      <c r="B135" s="218"/>
      <c r="C135" s="219"/>
      <c r="D135" s="208"/>
      <c r="E135" s="209"/>
      <c r="F135" s="208"/>
      <c r="G135" s="209"/>
      <c r="H135" s="208"/>
      <c r="I135" s="221"/>
      <c r="M135" s="217"/>
      <c r="N135" s="218"/>
      <c r="O135" s="219"/>
      <c r="P135" s="208"/>
      <c r="Q135" s="209"/>
      <c r="R135" s="208"/>
      <c r="S135" s="209"/>
      <c r="T135" s="208"/>
      <c r="U135" s="221"/>
    </row>
    <row r="136" spans="1:25" ht="15" customHeight="1" x14ac:dyDescent="0.25">
      <c r="A136" s="158" t="str">
        <f>Arkusz4!B2</f>
        <v>NIEMCY</v>
      </c>
      <c r="B136" s="159"/>
      <c r="C136" s="159"/>
      <c r="D136" s="115">
        <f>Arkusz4!C2</f>
        <v>1355</v>
      </c>
      <c r="E136" s="115"/>
      <c r="F136" s="115">
        <f>Arkusz4!D2</f>
        <v>1247</v>
      </c>
      <c r="G136" s="115"/>
      <c r="H136" s="115">
        <f>Arkusz4!E2</f>
        <v>216</v>
      </c>
      <c r="I136" s="115"/>
      <c r="M136" s="158" t="str">
        <f>Arkusz5!B2</f>
        <v>NIEMCY</v>
      </c>
      <c r="N136" s="159"/>
      <c r="O136" s="159"/>
      <c r="P136" s="115">
        <f>Arkusz5!C2</f>
        <v>29</v>
      </c>
      <c r="Q136" s="115"/>
      <c r="R136" s="115">
        <f>Arkusz5!D2</f>
        <v>14</v>
      </c>
      <c r="S136" s="115"/>
      <c r="T136" s="115">
        <f>Arkusz5!E2</f>
        <v>4</v>
      </c>
      <c r="U136" s="116"/>
    </row>
    <row r="137" spans="1:25" ht="15" customHeight="1" x14ac:dyDescent="0.25">
      <c r="A137" s="161" t="str">
        <f>Arkusz4!B3</f>
        <v>FRANCJA</v>
      </c>
      <c r="B137" s="162"/>
      <c r="C137" s="162"/>
      <c r="D137" s="117">
        <f>Arkusz4!C3</f>
        <v>259</v>
      </c>
      <c r="E137" s="117"/>
      <c r="F137" s="117">
        <f>Arkusz4!D3</f>
        <v>236</v>
      </c>
      <c r="G137" s="117"/>
      <c r="H137" s="117">
        <f>Arkusz4!E3</f>
        <v>10</v>
      </c>
      <c r="I137" s="117"/>
      <c r="M137" s="161" t="str">
        <f>Arkusz5!B3</f>
        <v>AUSTRIA</v>
      </c>
      <c r="N137" s="162"/>
      <c r="O137" s="162"/>
      <c r="P137" s="117">
        <f>Arkusz5!C3</f>
        <v>9</v>
      </c>
      <c r="Q137" s="117"/>
      <c r="R137" s="117">
        <f>Arkusz5!D3</f>
        <v>5</v>
      </c>
      <c r="S137" s="117"/>
      <c r="T137" s="117">
        <f>Arkusz5!E3</f>
        <v>0</v>
      </c>
      <c r="U137" s="118"/>
    </row>
    <row r="138" spans="1:25" ht="15" customHeight="1" x14ac:dyDescent="0.25">
      <c r="A138" s="158" t="str">
        <f>Arkusz4!B4</f>
        <v>AUSTRIA</v>
      </c>
      <c r="B138" s="159"/>
      <c r="C138" s="159"/>
      <c r="D138" s="115">
        <f>Arkusz4!C4</f>
        <v>231</v>
      </c>
      <c r="E138" s="115"/>
      <c r="F138" s="115">
        <f>Arkusz4!D4</f>
        <v>198</v>
      </c>
      <c r="G138" s="115"/>
      <c r="H138" s="115">
        <f>Arkusz4!E4</f>
        <v>45</v>
      </c>
      <c r="I138" s="115"/>
      <c r="M138" s="158" t="str">
        <f>Arkusz5!B4</f>
        <v>FRANCJA</v>
      </c>
      <c r="N138" s="159"/>
      <c r="O138" s="159"/>
      <c r="P138" s="115">
        <f>Arkusz5!C4</f>
        <v>6</v>
      </c>
      <c r="Q138" s="115"/>
      <c r="R138" s="115">
        <f>Arkusz5!D4</f>
        <v>0</v>
      </c>
      <c r="S138" s="115"/>
      <c r="T138" s="115">
        <f>Arkusz5!E4</f>
        <v>0</v>
      </c>
      <c r="U138" s="116"/>
    </row>
    <row r="139" spans="1:25" ht="15" customHeight="1" x14ac:dyDescent="0.25">
      <c r="A139" s="161" t="str">
        <f>Arkusz4!B5</f>
        <v>NIDERLANDY</v>
      </c>
      <c r="B139" s="162"/>
      <c r="C139" s="162"/>
      <c r="D139" s="117">
        <f>Arkusz4!C5</f>
        <v>161</v>
      </c>
      <c r="E139" s="117"/>
      <c r="F139" s="117">
        <f>Arkusz4!D5</f>
        <v>152</v>
      </c>
      <c r="G139" s="117"/>
      <c r="H139" s="117">
        <f>Arkusz4!E5</f>
        <v>12</v>
      </c>
      <c r="I139" s="117"/>
      <c r="M139" s="161" t="str">
        <f>Arkusz5!B5</f>
        <v>WĘGRY</v>
      </c>
      <c r="N139" s="162"/>
      <c r="O139" s="162"/>
      <c r="P139" s="117">
        <f>Arkusz5!C5</f>
        <v>6</v>
      </c>
      <c r="Q139" s="117"/>
      <c r="R139" s="117">
        <f>Arkusz5!D5</f>
        <v>2</v>
      </c>
      <c r="S139" s="117"/>
      <c r="T139" s="117">
        <f>Arkusz5!E5</f>
        <v>0</v>
      </c>
      <c r="U139" s="118"/>
    </row>
    <row r="140" spans="1:25" ht="15" customHeight="1" x14ac:dyDescent="0.25">
      <c r="A140" s="158" t="str">
        <f>Arkusz4!B6</f>
        <v>SZWECJA</v>
      </c>
      <c r="B140" s="159"/>
      <c r="C140" s="159"/>
      <c r="D140" s="115">
        <f>Arkusz4!C6</f>
        <v>134</v>
      </c>
      <c r="E140" s="115"/>
      <c r="F140" s="115">
        <f>Arkusz4!D6</f>
        <v>115</v>
      </c>
      <c r="G140" s="115"/>
      <c r="H140" s="115">
        <f>Arkusz4!E6</f>
        <v>7</v>
      </c>
      <c r="I140" s="115"/>
      <c r="M140" s="158" t="str">
        <f>Arkusz5!B6</f>
        <v>SZWECJA</v>
      </c>
      <c r="N140" s="159"/>
      <c r="O140" s="159"/>
      <c r="P140" s="115">
        <f>Arkusz5!C6</f>
        <v>3</v>
      </c>
      <c r="Q140" s="115"/>
      <c r="R140" s="115">
        <f>Arkusz5!D6</f>
        <v>2</v>
      </c>
      <c r="S140" s="115"/>
      <c r="T140" s="115">
        <f>Arkusz5!E6</f>
        <v>0</v>
      </c>
      <c r="U140" s="116"/>
    </row>
    <row r="141" spans="1:25" ht="15" customHeight="1" thickBot="1" x14ac:dyDescent="0.3">
      <c r="A141" s="163" t="str">
        <f>Arkusz4!B7</f>
        <v>Pozostałe</v>
      </c>
      <c r="B141" s="164"/>
      <c r="C141" s="164"/>
      <c r="D141" s="156">
        <f>Arkusz4!C7</f>
        <v>252</v>
      </c>
      <c r="E141" s="156"/>
      <c r="F141" s="156">
        <f>Arkusz4!D7</f>
        <v>253</v>
      </c>
      <c r="G141" s="156"/>
      <c r="H141" s="156">
        <f>Arkusz4!E7</f>
        <v>39</v>
      </c>
      <c r="I141" s="156"/>
      <c r="M141" s="163" t="str">
        <f>Arkusz5!B7</f>
        <v>Pozostałe</v>
      </c>
      <c r="N141" s="164"/>
      <c r="O141" s="164"/>
      <c r="P141" s="156">
        <f>Arkusz5!C7</f>
        <v>17</v>
      </c>
      <c r="Q141" s="156"/>
      <c r="R141" s="156">
        <f>Arkusz5!D7</f>
        <v>7</v>
      </c>
      <c r="S141" s="156"/>
      <c r="T141" s="156">
        <f>Arkusz5!E7</f>
        <v>1</v>
      </c>
      <c r="U141" s="160"/>
    </row>
    <row r="142" spans="1:25" ht="15.75" thickBot="1" x14ac:dyDescent="0.3">
      <c r="A142" s="197" t="s">
        <v>68</v>
      </c>
      <c r="B142" s="198"/>
      <c r="C142" s="198"/>
      <c r="D142" s="131">
        <f>SUM(D136:E141)</f>
        <v>2392</v>
      </c>
      <c r="E142" s="131"/>
      <c r="F142" s="131">
        <f>SUM(F136:G141)</f>
        <v>2201</v>
      </c>
      <c r="G142" s="131"/>
      <c r="H142" s="131">
        <f>SUM(H136:I141)</f>
        <v>329</v>
      </c>
      <c r="I142" s="132"/>
      <c r="M142" s="197" t="s">
        <v>68</v>
      </c>
      <c r="N142" s="198"/>
      <c r="O142" s="198"/>
      <c r="P142" s="131">
        <f>SUM(P136:Q141)</f>
        <v>70</v>
      </c>
      <c r="Q142" s="131"/>
      <c r="R142" s="131">
        <f t="shared" ref="R142" si="4">SUM(R136:S141)</f>
        <v>30</v>
      </c>
      <c r="S142" s="131"/>
      <c r="T142" s="131">
        <f t="shared" ref="T142" si="5">SUM(T136:U141)</f>
        <v>5</v>
      </c>
      <c r="U142" s="132"/>
    </row>
    <row r="144" spans="1:25" x14ac:dyDescent="0.25">
      <c r="A144" s="157" t="s">
        <v>164</v>
      </c>
      <c r="B144" s="157"/>
      <c r="C144" s="157"/>
      <c r="D144" s="157"/>
      <c r="E144" s="157"/>
      <c r="F144" s="157"/>
      <c r="G144" s="157"/>
      <c r="H144" s="157"/>
      <c r="I144" s="157"/>
      <c r="J144" s="157"/>
      <c r="K144" s="157"/>
      <c r="L144" s="157"/>
      <c r="M144" s="157"/>
      <c r="N144" s="157"/>
      <c r="O144" s="157"/>
      <c r="P144" s="157"/>
      <c r="Q144" s="157"/>
      <c r="R144" s="157"/>
      <c r="S144" s="157"/>
      <c r="T144" s="157"/>
      <c r="U144" s="157"/>
      <c r="V144" s="157"/>
      <c r="W144" s="157"/>
      <c r="X144" s="157"/>
      <c r="Y144" s="157"/>
    </row>
    <row r="145" spans="1:26" x14ac:dyDescent="0.25">
      <c r="A145" s="157"/>
      <c r="B145" s="157"/>
      <c r="C145" s="157"/>
      <c r="D145" s="157"/>
      <c r="E145" s="157"/>
      <c r="F145" s="157"/>
      <c r="G145" s="157"/>
      <c r="H145" s="157"/>
      <c r="I145" s="157"/>
      <c r="J145" s="157"/>
      <c r="K145" s="157"/>
      <c r="L145" s="157"/>
      <c r="M145" s="157"/>
      <c r="N145" s="157"/>
      <c r="O145" s="157"/>
      <c r="P145" s="157"/>
      <c r="Q145" s="157"/>
      <c r="R145" s="157"/>
      <c r="S145" s="157"/>
      <c r="T145" s="157"/>
      <c r="U145" s="157"/>
      <c r="V145" s="157"/>
      <c r="W145" s="157"/>
      <c r="X145" s="157"/>
      <c r="Y145" s="157"/>
    </row>
    <row r="146" spans="1:26" x14ac:dyDescent="0.25">
      <c r="A146" s="157"/>
      <c r="B146" s="157"/>
      <c r="C146" s="157"/>
      <c r="D146" s="157"/>
      <c r="E146" s="157"/>
      <c r="F146" s="157"/>
      <c r="G146" s="157"/>
      <c r="H146" s="157"/>
      <c r="I146" s="157"/>
      <c r="J146" s="157"/>
      <c r="K146" s="157"/>
      <c r="L146" s="157"/>
      <c r="M146" s="157"/>
      <c r="N146" s="157"/>
      <c r="O146" s="157"/>
      <c r="P146" s="157"/>
      <c r="Q146" s="157"/>
      <c r="R146" s="157"/>
      <c r="S146" s="157"/>
      <c r="T146" s="157"/>
      <c r="U146" s="157"/>
      <c r="V146" s="157"/>
      <c r="W146" s="157"/>
      <c r="X146" s="157"/>
      <c r="Y146" s="157"/>
    </row>
    <row r="147" spans="1:26" x14ac:dyDescent="0.25">
      <c r="A147" s="157"/>
      <c r="B147" s="157"/>
      <c r="C147" s="157"/>
      <c r="D147" s="157"/>
      <c r="E147" s="157"/>
      <c r="F147" s="157"/>
      <c r="G147" s="157"/>
      <c r="H147" s="157"/>
      <c r="I147" s="157"/>
      <c r="J147" s="157"/>
      <c r="K147" s="157"/>
      <c r="L147" s="157"/>
      <c r="M147" s="157"/>
      <c r="N147" s="157"/>
      <c r="O147" s="157"/>
      <c r="P147" s="157"/>
      <c r="Q147" s="157"/>
      <c r="R147" s="157"/>
      <c r="S147" s="157"/>
      <c r="T147" s="157"/>
      <c r="U147" s="157"/>
      <c r="V147" s="157"/>
      <c r="W147" s="157"/>
      <c r="X147" s="157"/>
      <c r="Y147" s="157"/>
    </row>
    <row r="148" spans="1:26" x14ac:dyDescent="0.25">
      <c r="A148" s="157"/>
      <c r="B148" s="157"/>
      <c r="C148" s="157"/>
      <c r="D148" s="157"/>
      <c r="E148" s="157"/>
      <c r="F148" s="157"/>
      <c r="G148" s="157"/>
      <c r="H148" s="157"/>
      <c r="I148" s="157"/>
      <c r="J148" s="157"/>
      <c r="K148" s="157"/>
      <c r="L148" s="157"/>
      <c r="M148" s="157"/>
      <c r="N148" s="157"/>
      <c r="O148" s="157"/>
      <c r="P148" s="157"/>
      <c r="Q148" s="157"/>
      <c r="R148" s="157"/>
      <c r="S148" s="157"/>
      <c r="T148" s="157"/>
      <c r="U148" s="157"/>
      <c r="V148" s="157"/>
      <c r="W148" s="157"/>
      <c r="X148" s="157"/>
      <c r="Y148" s="157"/>
    </row>
    <row r="149" spans="1:26" x14ac:dyDescent="0.25">
      <c r="A149" s="157"/>
      <c r="B149" s="157"/>
      <c r="C149" s="157"/>
      <c r="D149" s="157"/>
      <c r="E149" s="157"/>
      <c r="F149" s="157"/>
      <c r="G149" s="157"/>
      <c r="H149" s="157"/>
      <c r="I149" s="157"/>
      <c r="J149" s="157"/>
      <c r="K149" s="157"/>
      <c r="L149" s="157"/>
      <c r="M149" s="157"/>
      <c r="N149" s="157"/>
      <c r="O149" s="157"/>
      <c r="P149" s="157"/>
      <c r="Q149" s="157"/>
      <c r="R149" s="157"/>
      <c r="S149" s="157"/>
      <c r="T149" s="157"/>
      <c r="U149" s="157"/>
      <c r="V149" s="157"/>
      <c r="W149" s="157"/>
      <c r="X149" s="157"/>
      <c r="Y149" s="157"/>
    </row>
    <row r="151" spans="1:26" ht="15" customHeight="1" x14ac:dyDescent="0.25">
      <c r="A151" s="125" t="s">
        <v>67</v>
      </c>
      <c r="B151" s="125"/>
      <c r="C151" s="125"/>
      <c r="D151" s="125"/>
      <c r="E151" s="125"/>
      <c r="F151" s="125"/>
      <c r="G151" s="125"/>
      <c r="H151" s="125"/>
      <c r="I151" s="125"/>
      <c r="J151" s="125"/>
      <c r="K151" s="125"/>
      <c r="L151" s="125"/>
      <c r="M151" s="125"/>
      <c r="N151" s="125"/>
      <c r="O151" s="125"/>
      <c r="P151" s="125"/>
      <c r="Q151" s="125"/>
      <c r="R151" s="125"/>
      <c r="S151" s="125"/>
      <c r="T151" s="125"/>
      <c r="U151" s="125"/>
      <c r="V151" s="125"/>
      <c r="W151" s="125"/>
      <c r="X151" s="125"/>
      <c r="Y151" s="125"/>
      <c r="Z151" s="125"/>
    </row>
    <row r="152" spans="1:26" x14ac:dyDescent="0.25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</row>
    <row r="153" spans="1:26" x14ac:dyDescent="0.25">
      <c r="A153" s="174" t="s">
        <v>55</v>
      </c>
      <c r="B153" s="174"/>
      <c r="C153" s="174"/>
      <c r="D153" s="174"/>
      <c r="E153" s="174"/>
      <c r="F153" s="174"/>
      <c r="G153" s="174"/>
      <c r="H153" s="174"/>
      <c r="I153" s="174"/>
      <c r="J153" s="174"/>
      <c r="K153" s="174"/>
      <c r="L153" s="174"/>
      <c r="M153" s="174"/>
      <c r="N153" s="174"/>
      <c r="O153" s="174"/>
      <c r="P153" s="174"/>
      <c r="Q153" s="174"/>
      <c r="R153" s="174"/>
      <c r="S153" s="174"/>
      <c r="T153" s="174"/>
      <c r="U153" s="174"/>
    </row>
    <row r="154" spans="1:26" x14ac:dyDescent="0.25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</row>
    <row r="155" spans="1:26" ht="15.75" thickBot="1" x14ac:dyDescent="0.3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</row>
    <row r="156" spans="1:26" x14ac:dyDescent="0.25">
      <c r="C156" s="128" t="s">
        <v>0</v>
      </c>
      <c r="D156" s="129"/>
      <c r="E156" s="129"/>
      <c r="F156" s="129"/>
      <c r="G156" s="201" t="str">
        <f>CONCATENATE(Arkusz18!A2," - ",Arkusz18!B2," r.")</f>
        <v>01.04.2016 - 30.04.2016 r.</v>
      </c>
      <c r="H156" s="201"/>
      <c r="I156" s="201"/>
      <c r="J156" s="201"/>
      <c r="K156" s="201"/>
      <c r="L156" s="201"/>
      <c r="M156" s="201"/>
      <c r="N156" s="201"/>
      <c r="O156" s="201"/>
      <c r="P156" s="201"/>
      <c r="Q156" s="201"/>
      <c r="R156" s="201"/>
      <c r="S156" s="201"/>
      <c r="T156" s="201"/>
      <c r="U156" s="202"/>
    </row>
    <row r="157" spans="1:26" ht="72" customHeight="1" x14ac:dyDescent="0.25">
      <c r="C157" s="177"/>
      <c r="D157" s="178"/>
      <c r="E157" s="178"/>
      <c r="F157" s="178"/>
      <c r="G157" s="122" t="s">
        <v>56</v>
      </c>
      <c r="H157" s="123"/>
      <c r="I157" s="124"/>
      <c r="J157" s="122" t="s">
        <v>57</v>
      </c>
      <c r="K157" s="123"/>
      <c r="L157" s="124"/>
      <c r="M157" s="122" t="s">
        <v>58</v>
      </c>
      <c r="N157" s="123"/>
      <c r="O157" s="124"/>
      <c r="P157" s="122" t="s">
        <v>70</v>
      </c>
      <c r="Q157" s="123"/>
      <c r="R157" s="124"/>
      <c r="S157" s="122" t="s">
        <v>59</v>
      </c>
      <c r="T157" s="123"/>
      <c r="U157" s="203"/>
    </row>
    <row r="158" spans="1:26" x14ac:dyDescent="0.25">
      <c r="C158" s="199" t="str">
        <f>Arkusz6!B2</f>
        <v>ROSJA</v>
      </c>
      <c r="D158" s="200"/>
      <c r="E158" s="200"/>
      <c r="F158" s="200"/>
      <c r="G158" s="119">
        <f>Arkusz6!C2</f>
        <v>1</v>
      </c>
      <c r="H158" s="119"/>
      <c r="I158" s="119"/>
      <c r="J158" s="119">
        <f>Arkusz6!D2</f>
        <v>6</v>
      </c>
      <c r="K158" s="119"/>
      <c r="L158" s="119"/>
      <c r="M158" s="119">
        <f>Arkusz6!E2</f>
        <v>0</v>
      </c>
      <c r="N158" s="119"/>
      <c r="O158" s="119"/>
      <c r="P158" s="119">
        <f>Arkusz6!F2</f>
        <v>101</v>
      </c>
      <c r="Q158" s="119"/>
      <c r="R158" s="119"/>
      <c r="S158" s="119">
        <f>Arkusz6!G2</f>
        <v>847</v>
      </c>
      <c r="T158" s="119"/>
      <c r="U158" s="119"/>
    </row>
    <row r="159" spans="1:26" ht="15" customHeight="1" x14ac:dyDescent="0.25">
      <c r="C159" s="175" t="str">
        <f>Arkusz6!B3</f>
        <v>UKRAINA</v>
      </c>
      <c r="D159" s="176"/>
      <c r="E159" s="176"/>
      <c r="F159" s="176"/>
      <c r="G159" s="121">
        <f>Arkusz6!C3</f>
        <v>0</v>
      </c>
      <c r="H159" s="121"/>
      <c r="I159" s="121"/>
      <c r="J159" s="121">
        <f>Arkusz6!D3</f>
        <v>3</v>
      </c>
      <c r="K159" s="121"/>
      <c r="L159" s="121"/>
      <c r="M159" s="121">
        <f>Arkusz6!E3</f>
        <v>1</v>
      </c>
      <c r="N159" s="121"/>
      <c r="O159" s="121"/>
      <c r="P159" s="121">
        <f>Arkusz6!F3</f>
        <v>62</v>
      </c>
      <c r="Q159" s="121"/>
      <c r="R159" s="121"/>
      <c r="S159" s="121">
        <f>Arkusz6!G3</f>
        <v>53</v>
      </c>
      <c r="T159" s="121"/>
      <c r="U159" s="121"/>
    </row>
    <row r="160" spans="1:26" ht="15" customHeight="1" x14ac:dyDescent="0.25">
      <c r="C160" s="199" t="str">
        <f>Arkusz6!B4</f>
        <v>TADŻYKISTAN</v>
      </c>
      <c r="D160" s="200"/>
      <c r="E160" s="200"/>
      <c r="F160" s="200"/>
      <c r="G160" s="119">
        <f>Arkusz6!C4</f>
        <v>0</v>
      </c>
      <c r="H160" s="119"/>
      <c r="I160" s="119"/>
      <c r="J160" s="119">
        <f>Arkusz6!D4</f>
        <v>0</v>
      </c>
      <c r="K160" s="119"/>
      <c r="L160" s="119"/>
      <c r="M160" s="119">
        <f>Arkusz6!E4</f>
        <v>0</v>
      </c>
      <c r="N160" s="119"/>
      <c r="O160" s="119"/>
      <c r="P160" s="119">
        <f>Arkusz6!F4</f>
        <v>0</v>
      </c>
      <c r="Q160" s="119"/>
      <c r="R160" s="119"/>
      <c r="S160" s="119">
        <f>Arkusz6!G4</f>
        <v>126</v>
      </c>
      <c r="T160" s="119"/>
      <c r="U160" s="119"/>
    </row>
    <row r="161" spans="3:24" ht="15" customHeight="1" x14ac:dyDescent="0.25">
      <c r="C161" s="175" t="str">
        <f>Arkusz6!B5</f>
        <v>ARMENIA</v>
      </c>
      <c r="D161" s="176"/>
      <c r="E161" s="176"/>
      <c r="F161" s="176"/>
      <c r="G161" s="121">
        <f>Arkusz6!C5</f>
        <v>0</v>
      </c>
      <c r="H161" s="121"/>
      <c r="I161" s="121"/>
      <c r="J161" s="121">
        <f>Arkusz6!D5</f>
        <v>0</v>
      </c>
      <c r="K161" s="121"/>
      <c r="L161" s="121"/>
      <c r="M161" s="121">
        <f>Arkusz6!E5</f>
        <v>0</v>
      </c>
      <c r="N161" s="121"/>
      <c r="O161" s="121"/>
      <c r="P161" s="121">
        <f>Arkusz6!F5</f>
        <v>2</v>
      </c>
      <c r="Q161" s="121"/>
      <c r="R161" s="121"/>
      <c r="S161" s="121">
        <f>Arkusz6!G5</f>
        <v>25</v>
      </c>
      <c r="T161" s="121"/>
      <c r="U161" s="121"/>
    </row>
    <row r="162" spans="3:24" ht="15" customHeight="1" x14ac:dyDescent="0.25">
      <c r="C162" s="199" t="str">
        <f>Arkusz6!B6</f>
        <v>GRUZJA</v>
      </c>
      <c r="D162" s="200"/>
      <c r="E162" s="200"/>
      <c r="F162" s="200"/>
      <c r="G162" s="119">
        <f>Arkusz6!C6</f>
        <v>0</v>
      </c>
      <c r="H162" s="119"/>
      <c r="I162" s="119"/>
      <c r="J162" s="119">
        <f>Arkusz6!D6</f>
        <v>0</v>
      </c>
      <c r="K162" s="119"/>
      <c r="L162" s="119"/>
      <c r="M162" s="119">
        <f>Arkusz6!E6</f>
        <v>0</v>
      </c>
      <c r="N162" s="119"/>
      <c r="O162" s="119"/>
      <c r="P162" s="119">
        <f>Arkusz6!F6</f>
        <v>4</v>
      </c>
      <c r="Q162" s="119"/>
      <c r="R162" s="119"/>
      <c r="S162" s="119">
        <f>Arkusz6!G6</f>
        <v>11</v>
      </c>
      <c r="T162" s="119"/>
      <c r="U162" s="119"/>
    </row>
    <row r="163" spans="3:24" ht="15" customHeight="1" thickBot="1" x14ac:dyDescent="0.3">
      <c r="C163" s="204" t="str">
        <f>Arkusz6!B7</f>
        <v>Pozostałe</v>
      </c>
      <c r="D163" s="205"/>
      <c r="E163" s="205"/>
      <c r="F163" s="205"/>
      <c r="G163" s="120">
        <f>Arkusz6!C7</f>
        <v>12</v>
      </c>
      <c r="H163" s="120"/>
      <c r="I163" s="120"/>
      <c r="J163" s="120">
        <f>Arkusz6!D7</f>
        <v>2</v>
      </c>
      <c r="K163" s="120"/>
      <c r="L163" s="120"/>
      <c r="M163" s="120">
        <f>Arkusz6!E7</f>
        <v>0</v>
      </c>
      <c r="N163" s="120"/>
      <c r="O163" s="120"/>
      <c r="P163" s="120">
        <f>Arkusz6!F7</f>
        <v>38</v>
      </c>
      <c r="Q163" s="120"/>
      <c r="R163" s="120"/>
      <c r="S163" s="120">
        <f>Arkusz6!G7</f>
        <v>63</v>
      </c>
      <c r="T163" s="120"/>
      <c r="U163" s="120"/>
    </row>
    <row r="164" spans="3:24" ht="15.75" thickBot="1" x14ac:dyDescent="0.3">
      <c r="C164" s="210" t="s">
        <v>1</v>
      </c>
      <c r="D164" s="211"/>
      <c r="E164" s="211"/>
      <c r="F164" s="211"/>
      <c r="G164" s="72">
        <f>SUM(G158:I163)</f>
        <v>13</v>
      </c>
      <c r="H164" s="72"/>
      <c r="I164" s="72"/>
      <c r="J164" s="72">
        <f t="shared" ref="J164" si="6">SUM(J158:L163)</f>
        <v>11</v>
      </c>
      <c r="K164" s="72"/>
      <c r="L164" s="72"/>
      <c r="M164" s="72">
        <f t="shared" ref="M164" si="7">SUM(M158:O163)</f>
        <v>1</v>
      </c>
      <c r="N164" s="72"/>
      <c r="O164" s="72"/>
      <c r="P164" s="72">
        <f t="shared" ref="P164" si="8">SUM(P158:R163)</f>
        <v>207</v>
      </c>
      <c r="Q164" s="72"/>
      <c r="R164" s="72"/>
      <c r="S164" s="72">
        <f t="shared" ref="S164" si="9">SUM(S158:U163)</f>
        <v>1125</v>
      </c>
      <c r="T164" s="72"/>
      <c r="U164" s="73"/>
    </row>
    <row r="167" spans="3:24" ht="15.75" thickBot="1" x14ac:dyDescent="0.3"/>
    <row r="168" spans="3:24" ht="15" customHeight="1" x14ac:dyDescent="0.25">
      <c r="C168" s="128" t="s">
        <v>0</v>
      </c>
      <c r="D168" s="129"/>
      <c r="E168" s="129"/>
      <c r="F168" s="129"/>
      <c r="G168" s="201" t="str">
        <f>CONCATENATE(Arkusz18!C2," - ",Arkusz18!B2," r.")</f>
        <v>01.01.2016 - 30.04.2016 r.</v>
      </c>
      <c r="H168" s="201"/>
      <c r="I168" s="201"/>
      <c r="J168" s="201"/>
      <c r="K168" s="201"/>
      <c r="L168" s="201"/>
      <c r="M168" s="201"/>
      <c r="N168" s="201"/>
      <c r="O168" s="201"/>
      <c r="P168" s="201"/>
      <c r="Q168" s="201"/>
      <c r="R168" s="201"/>
      <c r="S168" s="201"/>
      <c r="T168" s="201"/>
      <c r="U168" s="202"/>
    </row>
    <row r="169" spans="3:24" ht="70.5" customHeight="1" x14ac:dyDescent="0.25">
      <c r="C169" s="177"/>
      <c r="D169" s="178"/>
      <c r="E169" s="178"/>
      <c r="F169" s="178"/>
      <c r="G169" s="122" t="s">
        <v>56</v>
      </c>
      <c r="H169" s="123"/>
      <c r="I169" s="124"/>
      <c r="J169" s="122" t="s">
        <v>57</v>
      </c>
      <c r="K169" s="123"/>
      <c r="L169" s="124"/>
      <c r="M169" s="122" t="s">
        <v>58</v>
      </c>
      <c r="N169" s="123"/>
      <c r="O169" s="124"/>
      <c r="P169" s="122" t="s">
        <v>70</v>
      </c>
      <c r="Q169" s="123"/>
      <c r="R169" s="124"/>
      <c r="S169" s="122" t="s">
        <v>59</v>
      </c>
      <c r="T169" s="123"/>
      <c r="U169" s="203"/>
    </row>
    <row r="170" spans="3:24" ht="15" customHeight="1" x14ac:dyDescent="0.25">
      <c r="C170" s="199" t="str">
        <f>Arkusz7!B2</f>
        <v>ROSJA</v>
      </c>
      <c r="D170" s="200"/>
      <c r="E170" s="200"/>
      <c r="F170" s="200"/>
      <c r="G170" s="119">
        <f>Arkusz7!C2</f>
        <v>1</v>
      </c>
      <c r="H170" s="119"/>
      <c r="I170" s="119"/>
      <c r="J170" s="119">
        <f>Arkusz7!D2</f>
        <v>18</v>
      </c>
      <c r="K170" s="119"/>
      <c r="L170" s="119"/>
      <c r="M170" s="119">
        <f>Arkusz7!E2</f>
        <v>2</v>
      </c>
      <c r="N170" s="119"/>
      <c r="O170" s="119"/>
      <c r="P170" s="119">
        <f>Arkusz7!F2</f>
        <v>385</v>
      </c>
      <c r="Q170" s="119"/>
      <c r="R170" s="119"/>
      <c r="S170" s="119">
        <f>Arkusz7!G2</f>
        <v>2511</v>
      </c>
      <c r="T170" s="119"/>
      <c r="U170" s="119"/>
    </row>
    <row r="171" spans="3:24" ht="15" customHeight="1" x14ac:dyDescent="0.25">
      <c r="C171" s="175" t="str">
        <f>Arkusz7!B3</f>
        <v>UKRAINA</v>
      </c>
      <c r="D171" s="176"/>
      <c r="E171" s="176"/>
      <c r="F171" s="176"/>
      <c r="G171" s="121">
        <f>Arkusz7!C3</f>
        <v>0</v>
      </c>
      <c r="H171" s="121"/>
      <c r="I171" s="121"/>
      <c r="J171" s="121">
        <f>Arkusz7!D3</f>
        <v>8</v>
      </c>
      <c r="K171" s="121"/>
      <c r="L171" s="121"/>
      <c r="M171" s="121">
        <f>Arkusz7!E3</f>
        <v>1</v>
      </c>
      <c r="N171" s="121"/>
      <c r="O171" s="121"/>
      <c r="P171" s="121">
        <f>Arkusz7!F3</f>
        <v>269</v>
      </c>
      <c r="Q171" s="121"/>
      <c r="R171" s="121"/>
      <c r="S171" s="121">
        <f>Arkusz7!G3</f>
        <v>186</v>
      </c>
      <c r="T171" s="121"/>
      <c r="U171" s="121"/>
    </row>
    <row r="172" spans="3:24" ht="15" customHeight="1" x14ac:dyDescent="0.25">
      <c r="C172" s="199" t="str">
        <f>Arkusz7!B4</f>
        <v>TADŻYKISTAN</v>
      </c>
      <c r="D172" s="200"/>
      <c r="E172" s="200"/>
      <c r="F172" s="200"/>
      <c r="G172" s="119">
        <f>Arkusz7!C4</f>
        <v>0</v>
      </c>
      <c r="H172" s="119"/>
      <c r="I172" s="119"/>
      <c r="J172" s="119">
        <f>Arkusz7!D4</f>
        <v>0</v>
      </c>
      <c r="K172" s="119"/>
      <c r="L172" s="119"/>
      <c r="M172" s="119">
        <f>Arkusz7!E4</f>
        <v>0</v>
      </c>
      <c r="N172" s="119"/>
      <c r="O172" s="119"/>
      <c r="P172" s="119">
        <f>Arkusz7!F4</f>
        <v>4</v>
      </c>
      <c r="Q172" s="119"/>
      <c r="R172" s="119"/>
      <c r="S172" s="119">
        <f>Arkusz7!G4</f>
        <v>367</v>
      </c>
      <c r="T172" s="119"/>
      <c r="U172" s="119"/>
    </row>
    <row r="173" spans="3:24" ht="15" customHeight="1" x14ac:dyDescent="0.25">
      <c r="C173" s="175" t="str">
        <f>Arkusz7!B5</f>
        <v>ARMENIA</v>
      </c>
      <c r="D173" s="176"/>
      <c r="E173" s="176"/>
      <c r="F173" s="176"/>
      <c r="G173" s="121">
        <f>Arkusz7!C5</f>
        <v>0</v>
      </c>
      <c r="H173" s="121"/>
      <c r="I173" s="121"/>
      <c r="J173" s="121">
        <f>Arkusz7!D5</f>
        <v>0</v>
      </c>
      <c r="K173" s="121"/>
      <c r="L173" s="121"/>
      <c r="M173" s="121">
        <f>Arkusz7!E5</f>
        <v>0</v>
      </c>
      <c r="N173" s="121"/>
      <c r="O173" s="121"/>
      <c r="P173" s="121">
        <f>Arkusz7!F5</f>
        <v>4</v>
      </c>
      <c r="Q173" s="121"/>
      <c r="R173" s="121"/>
      <c r="S173" s="121">
        <f>Arkusz7!G5</f>
        <v>97</v>
      </c>
      <c r="T173" s="121"/>
      <c r="U173" s="121"/>
    </row>
    <row r="174" spans="3:24" ht="15" customHeight="1" x14ac:dyDescent="0.25">
      <c r="C174" s="199" t="str">
        <f>Arkusz7!B6</f>
        <v>GRUZJA</v>
      </c>
      <c r="D174" s="200"/>
      <c r="E174" s="200"/>
      <c r="F174" s="200"/>
      <c r="G174" s="119">
        <f>Arkusz7!C6</f>
        <v>0</v>
      </c>
      <c r="H174" s="119"/>
      <c r="I174" s="119"/>
      <c r="J174" s="119">
        <f>Arkusz7!D6</f>
        <v>0</v>
      </c>
      <c r="K174" s="119"/>
      <c r="L174" s="119"/>
      <c r="M174" s="119">
        <f>Arkusz7!E6</f>
        <v>0</v>
      </c>
      <c r="N174" s="119"/>
      <c r="O174" s="119"/>
      <c r="P174" s="119">
        <f>Arkusz7!F6</f>
        <v>15</v>
      </c>
      <c r="Q174" s="119"/>
      <c r="R174" s="119"/>
      <c r="S174" s="119">
        <f>Arkusz7!G6</f>
        <v>51</v>
      </c>
      <c r="T174" s="119"/>
      <c r="U174" s="119"/>
    </row>
    <row r="175" spans="3:24" ht="15" customHeight="1" thickBot="1" x14ac:dyDescent="0.3">
      <c r="C175" s="204" t="str">
        <f>Arkusz7!B7</f>
        <v>Pozostałe</v>
      </c>
      <c r="D175" s="205"/>
      <c r="E175" s="205"/>
      <c r="F175" s="205"/>
      <c r="G175" s="120">
        <f>Arkusz7!C7</f>
        <v>37</v>
      </c>
      <c r="H175" s="120"/>
      <c r="I175" s="120"/>
      <c r="J175" s="120">
        <f>Arkusz7!D7</f>
        <v>12</v>
      </c>
      <c r="K175" s="120"/>
      <c r="L175" s="120"/>
      <c r="M175" s="120">
        <f>Arkusz7!E7</f>
        <v>3</v>
      </c>
      <c r="N175" s="120"/>
      <c r="O175" s="120"/>
      <c r="P175" s="120">
        <f>Arkusz7!F7</f>
        <v>69</v>
      </c>
      <c r="Q175" s="120"/>
      <c r="R175" s="120"/>
      <c r="S175" s="120">
        <f>Arkusz7!G7</f>
        <v>151</v>
      </c>
      <c r="T175" s="120"/>
      <c r="U175" s="120"/>
    </row>
    <row r="176" spans="3:24" ht="15" customHeight="1" thickBot="1" x14ac:dyDescent="0.3">
      <c r="C176" s="210" t="s">
        <v>1</v>
      </c>
      <c r="D176" s="211"/>
      <c r="E176" s="211"/>
      <c r="F176" s="211"/>
      <c r="G176" s="72">
        <f>SUM(G170:I175)</f>
        <v>38</v>
      </c>
      <c r="H176" s="72"/>
      <c r="I176" s="72"/>
      <c r="J176" s="72">
        <f t="shared" ref="J176" si="10">SUM(J170:L175)</f>
        <v>38</v>
      </c>
      <c r="K176" s="72"/>
      <c r="L176" s="72"/>
      <c r="M176" s="72">
        <f t="shared" ref="M176" si="11">SUM(M170:O175)</f>
        <v>6</v>
      </c>
      <c r="N176" s="72"/>
      <c r="O176" s="72"/>
      <c r="P176" s="72">
        <f t="shared" ref="P176" si="12">SUM(P170:R175)</f>
        <v>746</v>
      </c>
      <c r="Q176" s="72"/>
      <c r="R176" s="72"/>
      <c r="S176" s="72">
        <f t="shared" ref="S176" si="13">SUM(S170:U175)</f>
        <v>3363</v>
      </c>
      <c r="T176" s="72"/>
      <c r="U176" s="73"/>
      <c r="W176" s="248"/>
      <c r="X176" s="248"/>
    </row>
    <row r="179" spans="1:25" x14ac:dyDescent="0.25">
      <c r="A179" s="188" t="s">
        <v>166</v>
      </c>
      <c r="B179" s="247"/>
      <c r="C179" s="247"/>
      <c r="D179" s="247"/>
      <c r="E179" s="247"/>
      <c r="F179" s="247"/>
      <c r="G179" s="247"/>
      <c r="H179" s="247"/>
      <c r="I179" s="247"/>
      <c r="J179" s="247"/>
      <c r="K179" s="247"/>
      <c r="L179" s="247"/>
      <c r="M179" s="247"/>
      <c r="N179" s="247"/>
      <c r="O179" s="247"/>
      <c r="P179" s="247"/>
      <c r="Q179" s="247"/>
      <c r="R179" s="247"/>
      <c r="S179" s="247"/>
      <c r="T179" s="247"/>
      <c r="U179" s="247"/>
      <c r="V179" s="247"/>
      <c r="W179" s="247"/>
      <c r="X179" s="247"/>
      <c r="Y179" s="247"/>
    </row>
    <row r="180" spans="1:25" s="48" customFormat="1" x14ac:dyDescent="0.25">
      <c r="A180" s="157"/>
      <c r="B180" s="247"/>
      <c r="C180" s="247"/>
      <c r="D180" s="247"/>
      <c r="E180" s="247"/>
      <c r="F180" s="247"/>
      <c r="G180" s="247"/>
      <c r="H180" s="247"/>
      <c r="I180" s="247"/>
      <c r="J180" s="247"/>
      <c r="K180" s="247"/>
      <c r="L180" s="247"/>
      <c r="M180" s="247"/>
      <c r="N180" s="247"/>
      <c r="O180" s="247"/>
      <c r="P180" s="247"/>
      <c r="Q180" s="247"/>
      <c r="R180" s="247"/>
      <c r="S180" s="247"/>
      <c r="T180" s="247"/>
      <c r="U180" s="247"/>
      <c r="V180" s="247"/>
      <c r="W180" s="247"/>
      <c r="X180" s="247"/>
      <c r="Y180" s="247"/>
    </row>
    <row r="181" spans="1:25" s="48" customFormat="1" x14ac:dyDescent="0.25">
      <c r="A181" s="157"/>
      <c r="B181" s="247"/>
      <c r="C181" s="247"/>
      <c r="D181" s="247"/>
      <c r="E181" s="247"/>
      <c r="F181" s="247"/>
      <c r="G181" s="247"/>
      <c r="H181" s="247"/>
      <c r="I181" s="247"/>
      <c r="J181" s="247"/>
      <c r="K181" s="247"/>
      <c r="L181" s="247"/>
      <c r="M181" s="247"/>
      <c r="N181" s="247"/>
      <c r="O181" s="247"/>
      <c r="P181" s="247"/>
      <c r="Q181" s="247"/>
      <c r="R181" s="247"/>
      <c r="S181" s="247"/>
      <c r="T181" s="247"/>
      <c r="U181" s="247"/>
      <c r="V181" s="247"/>
      <c r="W181" s="247"/>
      <c r="X181" s="247"/>
      <c r="Y181" s="247"/>
    </row>
    <row r="182" spans="1:25" s="48" customFormat="1" x14ac:dyDescent="0.25">
      <c r="A182" s="157"/>
      <c r="B182" s="247"/>
      <c r="C182" s="247"/>
      <c r="D182" s="247"/>
      <c r="E182" s="247"/>
      <c r="F182" s="247"/>
      <c r="G182" s="247"/>
      <c r="H182" s="247"/>
      <c r="I182" s="247"/>
      <c r="J182" s="247"/>
      <c r="K182" s="247"/>
      <c r="L182" s="247"/>
      <c r="M182" s="247"/>
      <c r="N182" s="247"/>
      <c r="O182" s="247"/>
      <c r="P182" s="247"/>
      <c r="Q182" s="247"/>
      <c r="R182" s="247"/>
      <c r="S182" s="247"/>
      <c r="T182" s="247"/>
      <c r="U182" s="247"/>
      <c r="V182" s="247"/>
      <c r="W182" s="247"/>
      <c r="X182" s="247"/>
      <c r="Y182" s="247"/>
    </row>
    <row r="183" spans="1:25" s="48" customFormat="1" x14ac:dyDescent="0.25">
      <c r="A183" s="157"/>
      <c r="B183" s="247"/>
      <c r="C183" s="247"/>
      <c r="D183" s="247"/>
      <c r="E183" s="247"/>
      <c r="F183" s="247"/>
      <c r="G183" s="247"/>
      <c r="H183" s="247"/>
      <c r="I183" s="247"/>
      <c r="J183" s="247"/>
      <c r="K183" s="247"/>
      <c r="L183" s="247"/>
      <c r="M183" s="247"/>
      <c r="N183" s="247"/>
      <c r="O183" s="247"/>
      <c r="P183" s="247"/>
      <c r="Q183" s="247"/>
      <c r="R183" s="247"/>
      <c r="S183" s="247"/>
      <c r="T183" s="247"/>
      <c r="U183" s="247"/>
      <c r="V183" s="247"/>
      <c r="W183" s="247"/>
      <c r="X183" s="247"/>
      <c r="Y183" s="247"/>
    </row>
    <row r="184" spans="1:25" s="48" customFormat="1" x14ac:dyDescent="0.25">
      <c r="A184" s="157"/>
      <c r="B184" s="247"/>
      <c r="C184" s="247"/>
      <c r="D184" s="247"/>
      <c r="E184" s="247"/>
      <c r="F184" s="247"/>
      <c r="G184" s="247"/>
      <c r="H184" s="247"/>
      <c r="I184" s="247"/>
      <c r="J184" s="247"/>
      <c r="K184" s="247"/>
      <c r="L184" s="247"/>
      <c r="M184" s="247"/>
      <c r="N184" s="247"/>
      <c r="O184" s="247"/>
      <c r="P184" s="247"/>
      <c r="Q184" s="247"/>
      <c r="R184" s="247"/>
      <c r="S184" s="247"/>
      <c r="T184" s="247"/>
      <c r="U184" s="247"/>
      <c r="V184" s="247"/>
      <c r="W184" s="247"/>
      <c r="X184" s="247"/>
      <c r="Y184" s="247"/>
    </row>
    <row r="185" spans="1:25" s="48" customFormat="1" x14ac:dyDescent="0.25">
      <c r="A185" s="157"/>
      <c r="B185" s="247"/>
      <c r="C185" s="247"/>
      <c r="D185" s="247"/>
      <c r="E185" s="247"/>
      <c r="F185" s="247"/>
      <c r="G185" s="247"/>
      <c r="H185" s="247"/>
      <c r="I185" s="247"/>
      <c r="J185" s="247"/>
      <c r="K185" s="247"/>
      <c r="L185" s="247"/>
      <c r="M185" s="247"/>
      <c r="N185" s="247"/>
      <c r="O185" s="247"/>
      <c r="P185" s="247"/>
      <c r="Q185" s="247"/>
      <c r="R185" s="247"/>
      <c r="S185" s="247"/>
      <c r="T185" s="247"/>
      <c r="U185" s="247"/>
      <c r="V185" s="247"/>
      <c r="W185" s="247"/>
      <c r="X185" s="247"/>
      <c r="Y185" s="247"/>
    </row>
    <row r="186" spans="1:25" s="48" customFormat="1" x14ac:dyDescent="0.25">
      <c r="A186" s="157"/>
      <c r="B186" s="247"/>
      <c r="C186" s="247"/>
      <c r="D186" s="247"/>
      <c r="E186" s="247"/>
      <c r="F186" s="247"/>
      <c r="G186" s="247"/>
      <c r="H186" s="247"/>
      <c r="I186" s="247"/>
      <c r="J186" s="247"/>
      <c r="K186" s="247"/>
      <c r="L186" s="247"/>
      <c r="M186" s="247"/>
      <c r="N186" s="247"/>
      <c r="O186" s="247"/>
      <c r="P186" s="247"/>
      <c r="Q186" s="247"/>
      <c r="R186" s="247"/>
      <c r="S186" s="247"/>
      <c r="T186" s="247"/>
      <c r="U186" s="247"/>
      <c r="V186" s="247"/>
      <c r="W186" s="247"/>
      <c r="X186" s="247"/>
      <c r="Y186" s="247"/>
    </row>
    <row r="187" spans="1:25" s="48" customFormat="1" x14ac:dyDescent="0.25">
      <c r="A187" s="157"/>
      <c r="B187" s="247"/>
      <c r="C187" s="247"/>
      <c r="D187" s="247"/>
      <c r="E187" s="247"/>
      <c r="F187" s="247"/>
      <c r="G187" s="247"/>
      <c r="H187" s="247"/>
      <c r="I187" s="247"/>
      <c r="J187" s="247"/>
      <c r="K187" s="247"/>
      <c r="L187" s="247"/>
      <c r="M187" s="247"/>
      <c r="N187" s="247"/>
      <c r="O187" s="247"/>
      <c r="P187" s="247"/>
      <c r="Q187" s="247"/>
      <c r="R187" s="247"/>
      <c r="S187" s="247"/>
      <c r="T187" s="247"/>
      <c r="U187" s="247"/>
      <c r="V187" s="247"/>
      <c r="W187" s="247"/>
      <c r="X187" s="247"/>
      <c r="Y187" s="247"/>
    </row>
    <row r="188" spans="1:25" s="48" customFormat="1" x14ac:dyDescent="0.25">
      <c r="A188" s="157"/>
      <c r="B188" s="247"/>
      <c r="C188" s="247"/>
      <c r="D188" s="247"/>
      <c r="E188" s="247"/>
      <c r="F188" s="247"/>
      <c r="G188" s="247"/>
      <c r="H188" s="247"/>
      <c r="I188" s="247"/>
      <c r="J188" s="247"/>
      <c r="K188" s="247"/>
      <c r="L188" s="247"/>
      <c r="M188" s="247"/>
      <c r="N188" s="247"/>
      <c r="O188" s="247"/>
      <c r="P188" s="247"/>
      <c r="Q188" s="247"/>
      <c r="R188" s="247"/>
      <c r="S188" s="247"/>
      <c r="T188" s="247"/>
      <c r="U188" s="247"/>
      <c r="V188" s="247"/>
      <c r="W188" s="247"/>
      <c r="X188" s="247"/>
      <c r="Y188" s="247"/>
    </row>
    <row r="189" spans="1:25" s="48" customFormat="1" x14ac:dyDescent="0.25">
      <c r="A189" s="157"/>
      <c r="B189" s="247"/>
      <c r="C189" s="247"/>
      <c r="D189" s="247"/>
      <c r="E189" s="247"/>
      <c r="F189" s="247"/>
      <c r="G189" s="247"/>
      <c r="H189" s="247"/>
      <c r="I189" s="247"/>
      <c r="J189" s="247"/>
      <c r="K189" s="247"/>
      <c r="L189" s="247"/>
      <c r="M189" s="247"/>
      <c r="N189" s="247"/>
      <c r="O189" s="247"/>
      <c r="P189" s="247"/>
      <c r="Q189" s="247"/>
      <c r="R189" s="247"/>
      <c r="S189" s="247"/>
      <c r="T189" s="247"/>
      <c r="U189" s="247"/>
      <c r="V189" s="247"/>
      <c r="W189" s="247"/>
      <c r="X189" s="247"/>
      <c r="Y189" s="247"/>
    </row>
    <row r="190" spans="1:25" s="48" customFormat="1" x14ac:dyDescent="0.25">
      <c r="A190" s="157"/>
      <c r="B190" s="247"/>
      <c r="C190" s="247"/>
      <c r="D190" s="247"/>
      <c r="E190" s="247"/>
      <c r="F190" s="247"/>
      <c r="G190" s="247"/>
      <c r="H190" s="247"/>
      <c r="I190" s="247"/>
      <c r="J190" s="247"/>
      <c r="K190" s="247"/>
      <c r="L190" s="247"/>
      <c r="M190" s="247"/>
      <c r="N190" s="247"/>
      <c r="O190" s="247"/>
      <c r="P190" s="247"/>
      <c r="Q190" s="247"/>
      <c r="R190" s="247"/>
      <c r="S190" s="247"/>
      <c r="T190" s="247"/>
      <c r="U190" s="247"/>
      <c r="V190" s="247"/>
      <c r="W190" s="247"/>
      <c r="X190" s="247"/>
      <c r="Y190" s="247"/>
    </row>
    <row r="191" spans="1:25" s="48" customFormat="1" x14ac:dyDescent="0.25">
      <c r="A191" s="157"/>
      <c r="B191" s="247"/>
      <c r="C191" s="247"/>
      <c r="D191" s="247"/>
      <c r="E191" s="247"/>
      <c r="F191" s="247"/>
      <c r="G191" s="247"/>
      <c r="H191" s="247"/>
      <c r="I191" s="247"/>
      <c r="J191" s="247"/>
      <c r="K191" s="247"/>
      <c r="L191" s="247"/>
      <c r="M191" s="247"/>
      <c r="N191" s="247"/>
      <c r="O191" s="247"/>
      <c r="P191" s="247"/>
      <c r="Q191" s="247"/>
      <c r="R191" s="247"/>
      <c r="S191" s="247"/>
      <c r="T191" s="247"/>
      <c r="U191" s="247"/>
      <c r="V191" s="247"/>
      <c r="W191" s="247"/>
      <c r="X191" s="247"/>
      <c r="Y191" s="247"/>
    </row>
    <row r="192" spans="1:25" s="48" customFormat="1" x14ac:dyDescent="0.25">
      <c r="A192" s="157"/>
      <c r="B192" s="247"/>
      <c r="C192" s="247"/>
      <c r="D192" s="247"/>
      <c r="E192" s="247"/>
      <c r="F192" s="247"/>
      <c r="G192" s="247"/>
      <c r="H192" s="247"/>
      <c r="I192" s="247"/>
      <c r="J192" s="247"/>
      <c r="K192" s="247"/>
      <c r="L192" s="247"/>
      <c r="M192" s="247"/>
      <c r="N192" s="247"/>
      <c r="O192" s="247"/>
      <c r="P192" s="247"/>
      <c r="Q192" s="247"/>
      <c r="R192" s="247"/>
      <c r="S192" s="247"/>
      <c r="T192" s="247"/>
      <c r="U192" s="247"/>
      <c r="V192" s="247"/>
      <c r="W192" s="247"/>
      <c r="X192" s="247"/>
      <c r="Y192" s="247"/>
    </row>
    <row r="193" spans="1:25" s="48" customFormat="1" x14ac:dyDescent="0.25">
      <c r="A193" s="157"/>
      <c r="B193" s="247"/>
      <c r="C193" s="247"/>
      <c r="D193" s="247"/>
      <c r="E193" s="247"/>
      <c r="F193" s="247"/>
      <c r="G193" s="247"/>
      <c r="H193" s="247"/>
      <c r="I193" s="247"/>
      <c r="J193" s="247"/>
      <c r="K193" s="247"/>
      <c r="L193" s="247"/>
      <c r="M193" s="247"/>
      <c r="N193" s="247"/>
      <c r="O193" s="247"/>
      <c r="P193" s="247"/>
      <c r="Q193" s="247"/>
      <c r="R193" s="247"/>
      <c r="S193" s="247"/>
      <c r="T193" s="247"/>
      <c r="U193" s="247"/>
      <c r="V193" s="247"/>
      <c r="W193" s="247"/>
      <c r="X193" s="247"/>
      <c r="Y193" s="247"/>
    </row>
    <row r="194" spans="1:25" s="48" customFormat="1" x14ac:dyDescent="0.25">
      <c r="A194" s="157"/>
      <c r="B194" s="247"/>
      <c r="C194" s="247"/>
      <c r="D194" s="247"/>
      <c r="E194" s="247"/>
      <c r="F194" s="247"/>
      <c r="G194" s="247"/>
      <c r="H194" s="247"/>
      <c r="I194" s="247"/>
      <c r="J194" s="247"/>
      <c r="K194" s="247"/>
      <c r="L194" s="247"/>
      <c r="M194" s="247"/>
      <c r="N194" s="247"/>
      <c r="O194" s="247"/>
      <c r="P194" s="247"/>
      <c r="Q194" s="247"/>
      <c r="R194" s="247"/>
      <c r="S194" s="247"/>
      <c r="T194" s="247"/>
      <c r="U194" s="247"/>
      <c r="V194" s="247"/>
      <c r="W194" s="247"/>
      <c r="X194" s="247"/>
      <c r="Y194" s="247"/>
    </row>
    <row r="195" spans="1:25" s="48" customFormat="1" x14ac:dyDescent="0.25">
      <c r="A195" s="157"/>
      <c r="B195" s="247"/>
      <c r="C195" s="247"/>
      <c r="D195" s="247"/>
      <c r="E195" s="247"/>
      <c r="F195" s="247"/>
      <c r="G195" s="247"/>
      <c r="H195" s="247"/>
      <c r="I195" s="247"/>
      <c r="J195" s="247"/>
      <c r="K195" s="247"/>
      <c r="L195" s="247"/>
      <c r="M195" s="247"/>
      <c r="N195" s="247"/>
      <c r="O195" s="247"/>
      <c r="P195" s="247"/>
      <c r="Q195" s="247"/>
      <c r="R195" s="247"/>
      <c r="S195" s="247"/>
      <c r="T195" s="247"/>
      <c r="U195" s="247"/>
      <c r="V195" s="247"/>
      <c r="W195" s="247"/>
      <c r="X195" s="247"/>
      <c r="Y195" s="247"/>
    </row>
    <row r="196" spans="1:25" s="48" customFormat="1" x14ac:dyDescent="0.25">
      <c r="A196" s="157"/>
      <c r="B196" s="247"/>
      <c r="C196" s="247"/>
      <c r="D196" s="247"/>
      <c r="E196" s="247"/>
      <c r="F196" s="247"/>
      <c r="G196" s="247"/>
      <c r="H196" s="247"/>
      <c r="I196" s="247"/>
      <c r="J196" s="247"/>
      <c r="K196" s="247"/>
      <c r="L196" s="247"/>
      <c r="M196" s="247"/>
      <c r="N196" s="247"/>
      <c r="O196" s="247"/>
      <c r="P196" s="247"/>
      <c r="Q196" s="247"/>
      <c r="R196" s="247"/>
      <c r="S196" s="247"/>
      <c r="T196" s="247"/>
      <c r="U196" s="247"/>
      <c r="V196" s="247"/>
      <c r="W196" s="247"/>
      <c r="X196" s="247"/>
      <c r="Y196" s="247"/>
    </row>
    <row r="197" spans="1:25" s="48" customFormat="1" x14ac:dyDescent="0.25">
      <c r="A197" s="157"/>
      <c r="B197" s="247"/>
      <c r="C197" s="247"/>
      <c r="D197" s="247"/>
      <c r="E197" s="247"/>
      <c r="F197" s="247"/>
      <c r="G197" s="247"/>
      <c r="H197" s="247"/>
      <c r="I197" s="247"/>
      <c r="J197" s="247"/>
      <c r="K197" s="247"/>
      <c r="L197" s="247"/>
      <c r="M197" s="247"/>
      <c r="N197" s="247"/>
      <c r="O197" s="247"/>
      <c r="P197" s="247"/>
      <c r="Q197" s="247"/>
      <c r="R197" s="247"/>
      <c r="S197" s="247"/>
      <c r="T197" s="247"/>
      <c r="U197" s="247"/>
      <c r="V197" s="247"/>
      <c r="W197" s="247"/>
      <c r="X197" s="247"/>
      <c r="Y197" s="247"/>
    </row>
    <row r="198" spans="1:25" x14ac:dyDescent="0.25">
      <c r="A198" s="247"/>
      <c r="B198" s="247"/>
      <c r="C198" s="247"/>
      <c r="D198" s="247"/>
      <c r="E198" s="247"/>
      <c r="F198" s="247"/>
      <c r="G198" s="247"/>
      <c r="H198" s="247"/>
      <c r="I198" s="247"/>
      <c r="J198" s="247"/>
      <c r="K198" s="247"/>
      <c r="L198" s="247"/>
      <c r="M198" s="247"/>
      <c r="N198" s="247"/>
      <c r="O198" s="247"/>
      <c r="P198" s="247"/>
      <c r="Q198" s="247"/>
      <c r="R198" s="247"/>
      <c r="S198" s="247"/>
      <c r="T198" s="247"/>
      <c r="U198" s="247"/>
      <c r="V198" s="247"/>
      <c r="W198" s="247"/>
      <c r="X198" s="247"/>
      <c r="Y198" s="247"/>
    </row>
    <row r="199" spans="1:25" x14ac:dyDescent="0.25">
      <c r="A199" s="247"/>
      <c r="B199" s="247"/>
      <c r="C199" s="247"/>
      <c r="D199" s="247"/>
      <c r="E199" s="247"/>
      <c r="F199" s="247"/>
      <c r="G199" s="247"/>
      <c r="H199" s="247"/>
      <c r="I199" s="247"/>
      <c r="J199" s="247"/>
      <c r="K199" s="247"/>
      <c r="L199" s="247"/>
      <c r="M199" s="247"/>
      <c r="N199" s="247"/>
      <c r="O199" s="247"/>
      <c r="P199" s="247"/>
      <c r="Q199" s="247"/>
      <c r="R199" s="247"/>
      <c r="S199" s="247"/>
      <c r="T199" s="247"/>
      <c r="U199" s="247"/>
      <c r="V199" s="247"/>
      <c r="W199" s="247"/>
      <c r="X199" s="247"/>
      <c r="Y199" s="247"/>
    </row>
    <row r="200" spans="1:25" x14ac:dyDescent="0.25">
      <c r="A200" s="247"/>
      <c r="B200" s="247"/>
      <c r="C200" s="247"/>
      <c r="D200" s="247"/>
      <c r="E200" s="247"/>
      <c r="F200" s="247"/>
      <c r="G200" s="247"/>
      <c r="H200" s="247"/>
      <c r="I200" s="247"/>
      <c r="J200" s="247"/>
      <c r="K200" s="247"/>
      <c r="L200" s="247"/>
      <c r="M200" s="247"/>
      <c r="N200" s="247"/>
      <c r="O200" s="247"/>
      <c r="P200" s="247"/>
      <c r="Q200" s="247"/>
      <c r="R200" s="247"/>
      <c r="S200" s="247"/>
      <c r="T200" s="247"/>
      <c r="U200" s="247"/>
      <c r="V200" s="247"/>
      <c r="W200" s="247"/>
      <c r="X200" s="247"/>
      <c r="Y200" s="247"/>
    </row>
    <row r="201" spans="1:25" x14ac:dyDescent="0.25">
      <c r="A201" s="247"/>
      <c r="B201" s="247"/>
      <c r="C201" s="247"/>
      <c r="D201" s="247"/>
      <c r="E201" s="247"/>
      <c r="F201" s="247"/>
      <c r="G201" s="247"/>
      <c r="H201" s="247"/>
      <c r="I201" s="247"/>
      <c r="J201" s="247"/>
      <c r="K201" s="247"/>
      <c r="L201" s="247"/>
      <c r="M201" s="247"/>
      <c r="N201" s="247"/>
      <c r="O201" s="247"/>
      <c r="P201" s="247"/>
      <c r="Q201" s="247"/>
      <c r="R201" s="247"/>
      <c r="S201" s="247"/>
      <c r="T201" s="247"/>
      <c r="U201" s="247"/>
      <c r="V201" s="247"/>
      <c r="W201" s="247"/>
      <c r="X201" s="247"/>
      <c r="Y201" s="247"/>
    </row>
    <row r="202" spans="1:25" x14ac:dyDescent="0.25">
      <c r="A202" s="247"/>
      <c r="B202" s="247"/>
      <c r="C202" s="247"/>
      <c r="D202" s="247"/>
      <c r="E202" s="247"/>
      <c r="F202" s="247"/>
      <c r="G202" s="247"/>
      <c r="H202" s="247"/>
      <c r="I202" s="247"/>
      <c r="J202" s="247"/>
      <c r="K202" s="247"/>
      <c r="L202" s="247"/>
      <c r="M202" s="247"/>
      <c r="N202" s="247"/>
      <c r="O202" s="247"/>
      <c r="P202" s="247"/>
      <c r="Q202" s="247"/>
      <c r="R202" s="247"/>
      <c r="S202" s="247"/>
      <c r="T202" s="247"/>
      <c r="U202" s="247"/>
      <c r="V202" s="247"/>
      <c r="W202" s="247"/>
      <c r="X202" s="247"/>
      <c r="Y202" s="247"/>
    </row>
    <row r="203" spans="1:25" x14ac:dyDescent="0.25">
      <c r="A203" s="247"/>
      <c r="B203" s="247"/>
      <c r="C203" s="247"/>
      <c r="D203" s="247"/>
      <c r="E203" s="247"/>
      <c r="F203" s="247"/>
      <c r="G203" s="247"/>
      <c r="H203" s="247"/>
      <c r="I203" s="247"/>
      <c r="J203" s="247"/>
      <c r="K203" s="247"/>
      <c r="L203" s="247"/>
      <c r="M203" s="247"/>
      <c r="N203" s="247"/>
      <c r="O203" s="247"/>
      <c r="P203" s="247"/>
      <c r="Q203" s="247"/>
      <c r="R203" s="247"/>
      <c r="S203" s="247"/>
      <c r="T203" s="247"/>
      <c r="U203" s="247"/>
      <c r="V203" s="247"/>
      <c r="W203" s="247"/>
      <c r="X203" s="247"/>
      <c r="Y203" s="247"/>
    </row>
    <row r="204" spans="1:25" x14ac:dyDescent="0.25">
      <c r="A204" s="247"/>
      <c r="B204" s="247"/>
      <c r="C204" s="247"/>
      <c r="D204" s="247"/>
      <c r="E204" s="247"/>
      <c r="F204" s="247"/>
      <c r="G204" s="247"/>
      <c r="H204" s="247"/>
      <c r="I204" s="247"/>
      <c r="J204" s="247"/>
      <c r="K204" s="247"/>
      <c r="L204" s="247"/>
      <c r="M204" s="247"/>
      <c r="N204" s="247"/>
      <c r="O204" s="247"/>
      <c r="P204" s="247"/>
      <c r="Q204" s="247"/>
      <c r="R204" s="247"/>
      <c r="S204" s="247"/>
      <c r="T204" s="247"/>
      <c r="U204" s="247"/>
      <c r="V204" s="247"/>
      <c r="W204" s="247"/>
      <c r="X204" s="247"/>
      <c r="Y204" s="247"/>
    </row>
    <row r="205" spans="1:25" x14ac:dyDescent="0.25">
      <c r="A205" s="247"/>
      <c r="B205" s="247"/>
      <c r="C205" s="247"/>
      <c r="D205" s="247"/>
      <c r="E205" s="247"/>
      <c r="F205" s="247"/>
      <c r="G205" s="247"/>
      <c r="H205" s="247"/>
      <c r="I205" s="247"/>
      <c r="J205" s="247"/>
      <c r="K205" s="247"/>
      <c r="L205" s="247"/>
      <c r="M205" s="247"/>
      <c r="N205" s="247"/>
      <c r="O205" s="247"/>
      <c r="P205" s="247"/>
      <c r="Q205" s="247"/>
      <c r="R205" s="247"/>
      <c r="S205" s="247"/>
      <c r="T205" s="247"/>
      <c r="U205" s="247"/>
      <c r="V205" s="247"/>
      <c r="W205" s="247"/>
      <c r="X205" s="247"/>
      <c r="Y205" s="247"/>
    </row>
    <row r="206" spans="1:25" x14ac:dyDescent="0.25">
      <c r="A206" s="247"/>
      <c r="B206" s="247"/>
      <c r="C206" s="247"/>
      <c r="D206" s="247"/>
      <c r="E206" s="247"/>
      <c r="F206" s="247"/>
      <c r="G206" s="247"/>
      <c r="H206" s="247"/>
      <c r="I206" s="247"/>
      <c r="J206" s="247"/>
      <c r="K206" s="247"/>
      <c r="L206" s="247"/>
      <c r="M206" s="247"/>
      <c r="N206" s="247"/>
      <c r="O206" s="247"/>
      <c r="P206" s="247"/>
      <c r="Q206" s="247"/>
      <c r="R206" s="247"/>
      <c r="S206" s="247"/>
      <c r="T206" s="247"/>
      <c r="U206" s="247"/>
      <c r="V206" s="247"/>
      <c r="W206" s="247"/>
      <c r="X206" s="247"/>
      <c r="Y206" s="247"/>
    </row>
    <row r="207" spans="1:25" x14ac:dyDescent="0.25">
      <c r="A207" s="247"/>
      <c r="B207" s="247"/>
      <c r="C207" s="247"/>
      <c r="D207" s="247"/>
      <c r="E207" s="247"/>
      <c r="F207" s="247"/>
      <c r="G207" s="247"/>
      <c r="H207" s="247"/>
      <c r="I207" s="247"/>
      <c r="J207" s="247"/>
      <c r="K207" s="247"/>
      <c r="L207" s="247"/>
      <c r="M207" s="247"/>
      <c r="N207" s="247"/>
      <c r="O207" s="247"/>
      <c r="P207" s="247"/>
      <c r="Q207" s="247"/>
      <c r="R207" s="247"/>
      <c r="S207" s="247"/>
      <c r="T207" s="247"/>
      <c r="U207" s="247"/>
      <c r="V207" s="247"/>
      <c r="W207" s="247"/>
      <c r="X207" s="247"/>
      <c r="Y207" s="247"/>
    </row>
    <row r="211" spans="1:25" ht="15" customHeight="1" x14ac:dyDescent="0.25">
      <c r="A211" s="174" t="s">
        <v>91</v>
      </c>
      <c r="B211" s="174"/>
      <c r="C211" s="174"/>
      <c r="D211" s="174"/>
      <c r="E211" s="174"/>
      <c r="F211" s="174"/>
      <c r="G211" s="174"/>
      <c r="H211" s="174"/>
      <c r="I211" s="174"/>
      <c r="J211" s="174"/>
      <c r="K211" s="174"/>
      <c r="L211" s="174"/>
      <c r="M211" s="174"/>
      <c r="N211" s="174"/>
      <c r="O211" s="174"/>
      <c r="P211" s="174"/>
      <c r="Q211" s="174"/>
      <c r="R211" s="174"/>
      <c r="S211" s="174"/>
      <c r="T211" s="174"/>
      <c r="U211" s="174"/>
      <c r="V211" s="174"/>
      <c r="W211" s="174"/>
      <c r="X211" s="174"/>
      <c r="Y211" s="174"/>
    </row>
    <row r="212" spans="1:25" x14ac:dyDescent="0.25">
      <c r="A212" s="174"/>
      <c r="B212" s="174"/>
      <c r="C212" s="174"/>
      <c r="D212" s="174"/>
      <c r="E212" s="174"/>
      <c r="F212" s="174"/>
      <c r="G212" s="174"/>
      <c r="H212" s="174"/>
      <c r="I212" s="174"/>
      <c r="J212" s="174"/>
      <c r="K212" s="174"/>
      <c r="L212" s="174"/>
      <c r="M212" s="174"/>
      <c r="N212" s="174"/>
      <c r="O212" s="174"/>
      <c r="P212" s="174"/>
      <c r="Q212" s="174"/>
      <c r="R212" s="174"/>
      <c r="S212" s="174"/>
      <c r="T212" s="174"/>
      <c r="U212" s="174"/>
      <c r="V212" s="174"/>
      <c r="W212" s="174"/>
      <c r="X212" s="174"/>
      <c r="Y212" s="174"/>
    </row>
    <row r="213" spans="1:25" x14ac:dyDescent="0.25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</row>
    <row r="214" spans="1:25" ht="15.75" thickBot="1" x14ac:dyDescent="0.3"/>
    <row r="215" spans="1:25" ht="27" customHeight="1" x14ac:dyDescent="0.25">
      <c r="B215" s="128" t="s">
        <v>9</v>
      </c>
      <c r="C215" s="129"/>
      <c r="D215" s="129"/>
      <c r="E215" s="129"/>
      <c r="F215" s="129"/>
      <c r="G215" s="129"/>
      <c r="H215" s="129"/>
      <c r="I215" s="129"/>
      <c r="J215" s="252" t="str">
        <f>Arkusz8!C6</f>
        <v>27.03.2016 - 02.04.2016</v>
      </c>
      <c r="K215" s="252"/>
      <c r="L215" s="252"/>
      <c r="M215" s="252" t="str">
        <f>Arkusz8!C10</f>
        <v>03.04.2016 - 09.04.2016</v>
      </c>
      <c r="N215" s="252"/>
      <c r="O215" s="252"/>
      <c r="P215" s="252" t="str">
        <f>Arkusz8!C9</f>
        <v>10.04.2016 - 16.04.2016</v>
      </c>
      <c r="Q215" s="252"/>
      <c r="R215" s="252"/>
      <c r="S215" s="252" t="str">
        <f>Arkusz8!C8</f>
        <v>17.04.2016 - 23.04.2016</v>
      </c>
      <c r="T215" s="252"/>
      <c r="U215" s="252"/>
      <c r="V215" s="252" t="str">
        <f>Arkusz8!C7</f>
        <v>24.04.2016 - 30.04.2016</v>
      </c>
      <c r="W215" s="252"/>
      <c r="X215" s="253"/>
    </row>
    <row r="216" spans="1:25" ht="15" customHeight="1" x14ac:dyDescent="0.25">
      <c r="B216" s="126" t="s">
        <v>25</v>
      </c>
      <c r="C216" s="127"/>
      <c r="D216" s="127"/>
      <c r="E216" s="127"/>
      <c r="F216" s="127"/>
      <c r="G216" s="127"/>
      <c r="H216" s="127"/>
      <c r="I216" s="127"/>
      <c r="J216" s="251">
        <f>Arkusz8!A6</f>
        <v>1679</v>
      </c>
      <c r="K216" s="251"/>
      <c r="L216" s="251"/>
      <c r="M216" s="251">
        <f>Arkusz8!A5</f>
        <v>1627</v>
      </c>
      <c r="N216" s="251"/>
      <c r="O216" s="251"/>
      <c r="P216" s="251">
        <f>Arkusz8!A4</f>
        <v>1655</v>
      </c>
      <c r="Q216" s="251"/>
      <c r="R216" s="251"/>
      <c r="S216" s="251">
        <f>Arkusz8!A3</f>
        <v>1607</v>
      </c>
      <c r="T216" s="251"/>
      <c r="U216" s="251"/>
      <c r="V216" s="251">
        <f>Arkusz8!A2</f>
        <v>1660</v>
      </c>
      <c r="W216" s="251"/>
      <c r="X216" s="251"/>
    </row>
    <row r="217" spans="1:25" x14ac:dyDescent="0.25">
      <c r="B217" s="249" t="s">
        <v>6</v>
      </c>
      <c r="C217" s="250"/>
      <c r="D217" s="250"/>
      <c r="E217" s="250"/>
      <c r="F217" s="250"/>
      <c r="G217" s="250"/>
      <c r="H217" s="250"/>
      <c r="I217" s="250"/>
      <c r="J217" s="119">
        <f>Arkusz8!A11</f>
        <v>2513</v>
      </c>
      <c r="K217" s="119"/>
      <c r="L217" s="119"/>
      <c r="M217" s="119">
        <f>Arkusz8!A10</f>
        <v>2498</v>
      </c>
      <c r="N217" s="119"/>
      <c r="O217" s="119"/>
      <c r="P217" s="119">
        <f>Arkusz8!A9</f>
        <v>2470</v>
      </c>
      <c r="Q217" s="119"/>
      <c r="R217" s="119"/>
      <c r="S217" s="119">
        <f>Arkusz8!A8</f>
        <v>2450</v>
      </c>
      <c r="T217" s="119"/>
      <c r="U217" s="119"/>
      <c r="V217" s="119">
        <f>Arkusz8!A7</f>
        <v>2455</v>
      </c>
      <c r="W217" s="119"/>
      <c r="X217" s="119"/>
    </row>
    <row r="218" spans="1:25" ht="15" customHeight="1" x14ac:dyDescent="0.25">
      <c r="B218" s="126" t="s">
        <v>7</v>
      </c>
      <c r="C218" s="127"/>
      <c r="D218" s="127"/>
      <c r="E218" s="127"/>
      <c r="F218" s="127"/>
      <c r="G218" s="127"/>
      <c r="H218" s="127"/>
      <c r="I218" s="127"/>
      <c r="J218" s="251">
        <f>Arkusz8!A16</f>
        <v>125</v>
      </c>
      <c r="K218" s="251"/>
      <c r="L218" s="251"/>
      <c r="M218" s="251">
        <f>Arkusz8!A15</f>
        <v>143</v>
      </c>
      <c r="N218" s="251"/>
      <c r="O218" s="251"/>
      <c r="P218" s="251">
        <f>Arkusz8!A14</f>
        <v>145</v>
      </c>
      <c r="Q218" s="251"/>
      <c r="R218" s="251"/>
      <c r="S218" s="251">
        <f>Arkusz8!A13</f>
        <v>167</v>
      </c>
      <c r="T218" s="251"/>
      <c r="U218" s="251"/>
      <c r="V218" s="251">
        <f>Arkusz8!A12</f>
        <v>55</v>
      </c>
      <c r="W218" s="251"/>
      <c r="X218" s="251"/>
    </row>
    <row r="219" spans="1:25" ht="15" customHeight="1" x14ac:dyDescent="0.25">
      <c r="B219" s="245" t="s">
        <v>8</v>
      </c>
      <c r="C219" s="246"/>
      <c r="D219" s="246"/>
      <c r="E219" s="246"/>
      <c r="F219" s="246"/>
      <c r="G219" s="246"/>
      <c r="H219" s="246"/>
      <c r="I219" s="246"/>
      <c r="J219" s="119">
        <f>Arkusz8!A21</f>
        <v>93</v>
      </c>
      <c r="K219" s="119"/>
      <c r="L219" s="119"/>
      <c r="M219" s="119">
        <f>Arkusz8!A20</f>
        <v>79</v>
      </c>
      <c r="N219" s="119"/>
      <c r="O219" s="119"/>
      <c r="P219" s="119">
        <f>Arkusz8!A19</f>
        <v>141</v>
      </c>
      <c r="Q219" s="119"/>
      <c r="R219" s="119"/>
      <c r="S219" s="119">
        <f>Arkusz8!A18</f>
        <v>106</v>
      </c>
      <c r="T219" s="119"/>
      <c r="U219" s="119"/>
      <c r="V219" s="119">
        <f>Arkusz8!A17</f>
        <v>117</v>
      </c>
      <c r="W219" s="119"/>
      <c r="X219" s="119"/>
    </row>
    <row r="220" spans="1:25" ht="15" customHeight="1" thickBot="1" x14ac:dyDescent="0.3">
      <c r="B220" s="254" t="s">
        <v>92</v>
      </c>
      <c r="C220" s="255"/>
      <c r="D220" s="255"/>
      <c r="E220" s="255"/>
      <c r="F220" s="255"/>
      <c r="G220" s="255"/>
      <c r="H220" s="255"/>
      <c r="I220" s="255"/>
      <c r="J220" s="133">
        <f>Arkusz8!A26</f>
        <v>1</v>
      </c>
      <c r="K220" s="133"/>
      <c r="L220" s="133"/>
      <c r="M220" s="133">
        <f>Arkusz8!A25</f>
        <v>1</v>
      </c>
      <c r="N220" s="133"/>
      <c r="O220" s="133"/>
      <c r="P220" s="133">
        <f>Arkusz8!A24</f>
        <v>1</v>
      </c>
      <c r="Q220" s="133"/>
      <c r="R220" s="133"/>
      <c r="S220" s="133">
        <f>Arkusz8!A23</f>
        <v>1</v>
      </c>
      <c r="T220" s="133"/>
      <c r="U220" s="133"/>
      <c r="V220" s="133">
        <f>Arkusz8!A22</f>
        <v>1</v>
      </c>
      <c r="W220" s="133"/>
      <c r="X220" s="133"/>
    </row>
    <row r="221" spans="1:25" ht="15" customHeight="1" thickBot="1" x14ac:dyDescent="0.3">
      <c r="B221" s="260" t="s">
        <v>93</v>
      </c>
      <c r="C221" s="261"/>
      <c r="D221" s="261"/>
      <c r="E221" s="261"/>
      <c r="F221" s="261"/>
      <c r="G221" s="261"/>
      <c r="H221" s="261"/>
      <c r="I221" s="261"/>
      <c r="J221" s="259">
        <f>SUM(J216,J217,J220)</f>
        <v>4193</v>
      </c>
      <c r="K221" s="259"/>
      <c r="L221" s="259"/>
      <c r="M221" s="259">
        <f>SUM(M216,M217,M220)</f>
        <v>4126</v>
      </c>
      <c r="N221" s="259"/>
      <c r="O221" s="259"/>
      <c r="P221" s="259">
        <f>SUM(P216,P217,P220)</f>
        <v>4126</v>
      </c>
      <c r="Q221" s="259"/>
      <c r="R221" s="259"/>
      <c r="S221" s="259">
        <f>SUM(S216,S217,S220)</f>
        <v>4058</v>
      </c>
      <c r="T221" s="259"/>
      <c r="U221" s="259"/>
      <c r="V221" s="259">
        <f>SUM(V216,V217,V220)</f>
        <v>4116</v>
      </c>
      <c r="W221" s="259"/>
      <c r="X221" s="265"/>
    </row>
    <row r="222" spans="1:25" x14ac:dyDescent="0.25">
      <c r="A222" s="53"/>
      <c r="B222" s="54"/>
      <c r="C222" s="54"/>
      <c r="D222" s="54"/>
      <c r="E222" s="55"/>
      <c r="F222" s="55"/>
      <c r="G222" s="55"/>
      <c r="H222" s="56"/>
      <c r="I222" s="56"/>
      <c r="J222" s="56"/>
      <c r="K222" s="57"/>
      <c r="L222" s="57"/>
      <c r="M222" s="57"/>
      <c r="N222" s="56"/>
      <c r="O222" s="56"/>
      <c r="P222" s="56"/>
      <c r="Q222" s="56"/>
      <c r="R222" s="56"/>
      <c r="S222" s="56"/>
      <c r="T222" s="58"/>
      <c r="U222" s="58"/>
    </row>
    <row r="223" spans="1:25" x14ac:dyDescent="0.25">
      <c r="A223" s="59"/>
      <c r="B223" s="59"/>
      <c r="C223" s="59"/>
      <c r="D223" s="59"/>
      <c r="E223" s="60"/>
      <c r="F223" s="60"/>
      <c r="G223" s="60"/>
      <c r="H223" s="61"/>
      <c r="I223" s="61"/>
      <c r="J223" s="61"/>
      <c r="K223" s="62"/>
      <c r="L223" s="62"/>
      <c r="M223" s="62"/>
      <c r="N223" s="61"/>
      <c r="O223" s="61"/>
      <c r="P223" s="61"/>
      <c r="Q223" s="61"/>
      <c r="R223" s="61"/>
      <c r="S223" s="61"/>
      <c r="T223" s="4"/>
      <c r="U223" s="4"/>
    </row>
    <row r="224" spans="1:25" x14ac:dyDescent="0.25">
      <c r="A224" s="59"/>
      <c r="B224" s="59"/>
      <c r="C224" s="59"/>
      <c r="D224" s="59"/>
      <c r="E224" s="60"/>
      <c r="F224" s="60"/>
      <c r="G224" s="60"/>
      <c r="H224" s="61"/>
      <c r="I224" s="61"/>
      <c r="J224" s="61"/>
      <c r="K224" s="62"/>
      <c r="L224" s="62"/>
      <c r="M224" s="62"/>
      <c r="N224" s="61"/>
      <c r="O224" s="61"/>
      <c r="P224" s="61"/>
      <c r="Q224" s="61"/>
      <c r="R224" s="61"/>
      <c r="S224" s="61"/>
      <c r="T224" s="4"/>
      <c r="U224" s="4"/>
    </row>
    <row r="225" spans="1:21" x14ac:dyDescent="0.25">
      <c r="A225" s="59"/>
      <c r="B225" s="59"/>
      <c r="C225" s="59"/>
      <c r="D225" s="59"/>
      <c r="E225" s="60"/>
      <c r="F225" s="60"/>
      <c r="G225" s="60"/>
      <c r="H225" s="61"/>
      <c r="I225" s="61"/>
      <c r="J225" s="61"/>
      <c r="K225" s="62"/>
      <c r="L225" s="62"/>
      <c r="M225" s="62"/>
      <c r="N225" s="61"/>
      <c r="O225" s="61"/>
      <c r="P225" s="61"/>
      <c r="Q225" s="61"/>
      <c r="R225" s="61"/>
      <c r="S225" s="61"/>
      <c r="T225" s="4"/>
      <c r="U225" s="4"/>
    </row>
    <row r="226" spans="1:21" x14ac:dyDescent="0.25">
      <c r="A226" s="59"/>
      <c r="B226" s="59"/>
      <c r="C226" s="59"/>
      <c r="D226" s="59"/>
      <c r="E226" s="60"/>
      <c r="F226" s="60"/>
      <c r="G226" s="60"/>
      <c r="H226" s="61"/>
      <c r="I226" s="61"/>
      <c r="J226" s="61"/>
      <c r="K226" s="62"/>
      <c r="L226" s="62"/>
      <c r="M226" s="62"/>
      <c r="N226" s="61"/>
      <c r="O226" s="61"/>
      <c r="P226" s="61"/>
      <c r="Q226" s="61"/>
      <c r="R226" s="61"/>
      <c r="S226" s="61"/>
      <c r="T226" s="4"/>
      <c r="U226" s="4"/>
    </row>
    <row r="227" spans="1:21" x14ac:dyDescent="0.25">
      <c r="A227" s="59"/>
      <c r="B227" s="59"/>
      <c r="C227" s="59"/>
      <c r="D227" s="59"/>
      <c r="E227" s="60"/>
      <c r="F227" s="60"/>
      <c r="G227" s="60"/>
      <c r="H227" s="61"/>
      <c r="I227" s="61"/>
      <c r="J227" s="61"/>
      <c r="K227" s="62"/>
      <c r="L227" s="62"/>
      <c r="M227" s="62"/>
      <c r="N227" s="61"/>
      <c r="O227" s="61"/>
      <c r="P227" s="61"/>
      <c r="Q227" s="61"/>
      <c r="R227" s="61"/>
      <c r="S227" s="61"/>
      <c r="T227" s="4"/>
      <c r="U227" s="4"/>
    </row>
    <row r="242" spans="1:29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</row>
    <row r="243" spans="1:29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</row>
    <row r="244" spans="1:29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</row>
    <row r="245" spans="1:29" x14ac:dyDescent="0.25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</row>
    <row r="246" spans="1:29" x14ac:dyDescent="0.25">
      <c r="A246" s="74" t="s">
        <v>167</v>
      </c>
      <c r="B246" s="74"/>
      <c r="C246" s="74"/>
      <c r="D246" s="74"/>
      <c r="E246" s="74"/>
      <c r="F246" s="74"/>
      <c r="G246" s="74"/>
      <c r="H246" s="74"/>
      <c r="I246" s="74"/>
      <c r="J246" s="74"/>
      <c r="K246" s="74"/>
      <c r="L246" s="74"/>
      <c r="M246" s="74"/>
      <c r="N246" s="74"/>
      <c r="O246" s="74"/>
      <c r="P246" s="74"/>
      <c r="Q246" s="74"/>
      <c r="R246" s="74"/>
      <c r="S246" s="74"/>
      <c r="T246" s="74"/>
      <c r="U246" s="74"/>
      <c r="V246" s="74"/>
      <c r="W246" s="74"/>
      <c r="X246" s="74"/>
      <c r="Y246" s="74"/>
    </row>
    <row r="247" spans="1:29" x14ac:dyDescent="0.25">
      <c r="A247" s="74"/>
      <c r="B247" s="74"/>
      <c r="C247" s="74"/>
      <c r="D247" s="74"/>
      <c r="E247" s="74"/>
      <c r="F247" s="74"/>
      <c r="G247" s="74"/>
      <c r="H247" s="74"/>
      <c r="I247" s="74"/>
      <c r="J247" s="74"/>
      <c r="K247" s="74"/>
      <c r="L247" s="74"/>
      <c r="M247" s="74"/>
      <c r="N247" s="74"/>
      <c r="O247" s="74"/>
      <c r="P247" s="74"/>
      <c r="Q247" s="74"/>
      <c r="R247" s="74"/>
      <c r="S247" s="74"/>
      <c r="T247" s="74"/>
      <c r="U247" s="74"/>
      <c r="V247" s="74"/>
      <c r="W247" s="74"/>
      <c r="X247" s="74"/>
      <c r="Y247" s="74"/>
    </row>
    <row r="248" spans="1:29" x14ac:dyDescent="0.25">
      <c r="A248" s="74"/>
      <c r="B248" s="74"/>
      <c r="C248" s="74"/>
      <c r="D248" s="74"/>
      <c r="E248" s="74"/>
      <c r="F248" s="74"/>
      <c r="G248" s="74"/>
      <c r="H248" s="74"/>
      <c r="I248" s="74"/>
      <c r="J248" s="74"/>
      <c r="K248" s="74"/>
      <c r="L248" s="74"/>
      <c r="M248" s="74"/>
      <c r="N248" s="74"/>
      <c r="O248" s="74"/>
      <c r="P248" s="74"/>
      <c r="Q248" s="74"/>
      <c r="R248" s="74"/>
      <c r="S248" s="74"/>
      <c r="T248" s="74"/>
      <c r="U248" s="74"/>
      <c r="V248" s="74"/>
      <c r="W248" s="74"/>
      <c r="X248" s="74"/>
      <c r="Y248" s="74"/>
      <c r="AC248" s="46"/>
    </row>
    <row r="249" spans="1:29" x14ac:dyDescent="0.25">
      <c r="A249" s="74"/>
      <c r="B249" s="74"/>
      <c r="C249" s="74"/>
      <c r="D249" s="74"/>
      <c r="E249" s="74"/>
      <c r="F249" s="74"/>
      <c r="G249" s="74"/>
      <c r="H249" s="74"/>
      <c r="I249" s="74"/>
      <c r="J249" s="74"/>
      <c r="K249" s="74"/>
      <c r="L249" s="74"/>
      <c r="M249" s="74"/>
      <c r="N249" s="74"/>
      <c r="O249" s="74"/>
      <c r="P249" s="74"/>
      <c r="Q249" s="74"/>
      <c r="R249" s="74"/>
      <c r="S249" s="74"/>
      <c r="T249" s="74"/>
      <c r="U249" s="74"/>
      <c r="V249" s="74"/>
      <c r="W249" s="74"/>
      <c r="X249" s="74"/>
      <c r="Y249" s="74"/>
    </row>
    <row r="250" spans="1:29" x14ac:dyDescent="0.25">
      <c r="A250" s="74"/>
      <c r="B250" s="74"/>
      <c r="C250" s="74"/>
      <c r="D250" s="74"/>
      <c r="E250" s="74"/>
      <c r="F250" s="74"/>
      <c r="G250" s="74"/>
      <c r="H250" s="74"/>
      <c r="I250" s="74"/>
      <c r="J250" s="74"/>
      <c r="K250" s="74"/>
      <c r="L250" s="74"/>
      <c r="M250" s="74"/>
      <c r="N250" s="74"/>
      <c r="O250" s="74"/>
      <c r="P250" s="74"/>
      <c r="Q250" s="74"/>
      <c r="R250" s="74"/>
      <c r="S250" s="74"/>
      <c r="T250" s="74"/>
      <c r="U250" s="74"/>
      <c r="V250" s="74"/>
      <c r="W250" s="74"/>
      <c r="X250" s="74"/>
      <c r="Y250" s="74"/>
    </row>
    <row r="251" spans="1:29" x14ac:dyDescent="0.25">
      <c r="A251" s="74"/>
      <c r="B251" s="74"/>
      <c r="C251" s="74"/>
      <c r="D251" s="74"/>
      <c r="E251" s="74"/>
      <c r="F251" s="74"/>
      <c r="G251" s="74"/>
      <c r="H251" s="74"/>
      <c r="I251" s="74"/>
      <c r="J251" s="74"/>
      <c r="K251" s="74"/>
      <c r="L251" s="74"/>
      <c r="M251" s="74"/>
      <c r="N251" s="74"/>
      <c r="O251" s="74"/>
      <c r="P251" s="74"/>
      <c r="Q251" s="74"/>
      <c r="R251" s="74"/>
      <c r="S251" s="74"/>
      <c r="T251" s="74"/>
      <c r="U251" s="74"/>
      <c r="V251" s="74"/>
      <c r="W251" s="74"/>
      <c r="X251" s="74"/>
      <c r="Y251" s="74"/>
    </row>
    <row r="254" spans="1:29" ht="18" x14ac:dyDescent="0.25">
      <c r="A254" s="8" t="s">
        <v>69</v>
      </c>
    </row>
    <row r="255" spans="1:29" ht="18" x14ac:dyDescent="0.25">
      <c r="A255" s="8"/>
    </row>
    <row r="257" spans="1:26" x14ac:dyDescent="0.25">
      <c r="A257" s="174" t="s">
        <v>62</v>
      </c>
      <c r="B257" s="174"/>
      <c r="C257" s="174"/>
      <c r="D257" s="174"/>
      <c r="E257" s="174"/>
      <c r="F257" s="174"/>
      <c r="G257" s="174"/>
      <c r="H257" s="174"/>
      <c r="I257" s="174"/>
      <c r="J257" s="174"/>
      <c r="K257" s="174"/>
      <c r="L257" s="174"/>
      <c r="M257" s="174"/>
      <c r="N257" s="174"/>
      <c r="O257" s="174"/>
      <c r="P257" s="174"/>
      <c r="Q257" s="174"/>
      <c r="R257" s="174"/>
      <c r="S257" s="174"/>
      <c r="T257" s="174"/>
      <c r="U257" s="174"/>
    </row>
    <row r="258" spans="1:26" x14ac:dyDescent="0.25">
      <c r="A258" s="174"/>
      <c r="B258" s="174"/>
      <c r="C258" s="174"/>
      <c r="D258" s="174"/>
      <c r="E258" s="174"/>
      <c r="F258" s="174"/>
      <c r="G258" s="174"/>
      <c r="H258" s="174"/>
      <c r="I258" s="174"/>
      <c r="J258" s="174"/>
      <c r="K258" s="174"/>
      <c r="L258" s="174"/>
      <c r="M258" s="174"/>
      <c r="N258" s="174"/>
      <c r="O258" s="174"/>
      <c r="P258" s="174"/>
      <c r="Q258" s="174"/>
      <c r="R258" s="174"/>
      <c r="S258" s="174"/>
      <c r="T258" s="174"/>
      <c r="U258" s="174"/>
    </row>
    <row r="259" spans="1:26" x14ac:dyDescent="0.25">
      <c r="A259" s="174"/>
      <c r="B259" s="174"/>
      <c r="C259" s="174"/>
      <c r="D259" s="174"/>
      <c r="E259" s="174"/>
      <c r="F259" s="174"/>
      <c r="G259" s="174"/>
      <c r="H259" s="174"/>
      <c r="I259" s="174"/>
      <c r="J259" s="174"/>
      <c r="K259" s="174"/>
      <c r="L259" s="174"/>
      <c r="M259" s="174"/>
      <c r="N259" s="174"/>
      <c r="O259" s="174"/>
      <c r="P259" s="174"/>
      <c r="Q259" s="174"/>
      <c r="R259" s="174"/>
      <c r="S259" s="174"/>
      <c r="T259" s="174"/>
      <c r="U259" s="174"/>
    </row>
    <row r="260" spans="1:26" ht="15.75" thickBot="1" x14ac:dyDescent="0.3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</row>
    <row r="261" spans="1:26" ht="24.95" customHeight="1" x14ac:dyDescent="0.25">
      <c r="G261" s="80" t="s">
        <v>3</v>
      </c>
      <c r="H261" s="75"/>
      <c r="I261" s="75"/>
      <c r="J261" s="75"/>
      <c r="K261" s="75" t="s">
        <v>4</v>
      </c>
      <c r="L261" s="75"/>
      <c r="M261" s="77" t="str">
        <f>CONCATENATE("decyzje ",Arkusz18!A2," - ",Arkusz18!B2," r.")</f>
        <v>decyzje 01.04.2016 - 30.04.2016 r.</v>
      </c>
      <c r="N261" s="77"/>
      <c r="O261" s="77"/>
      <c r="P261" s="77"/>
      <c r="Q261" s="77"/>
      <c r="R261" s="78"/>
    </row>
    <row r="262" spans="1:26" ht="59.25" customHeight="1" x14ac:dyDescent="0.25">
      <c r="G262" s="112"/>
      <c r="H262" s="76"/>
      <c r="I262" s="76"/>
      <c r="J262" s="76"/>
      <c r="K262" s="76"/>
      <c r="L262" s="76"/>
      <c r="M262" s="79" t="s">
        <v>22</v>
      </c>
      <c r="N262" s="79"/>
      <c r="O262" s="79" t="s">
        <v>23</v>
      </c>
      <c r="P262" s="79"/>
      <c r="Q262" s="79" t="s">
        <v>24</v>
      </c>
      <c r="R262" s="87"/>
    </row>
    <row r="263" spans="1:26" ht="15" customHeight="1" x14ac:dyDescent="0.25">
      <c r="G263" s="194" t="s">
        <v>30</v>
      </c>
      <c r="H263" s="195"/>
      <c r="I263" s="195"/>
      <c r="J263" s="195"/>
      <c r="K263" s="68">
        <f>Arkusz9!B5</f>
        <v>9813</v>
      </c>
      <c r="L263" s="68"/>
      <c r="M263" s="191">
        <f>Arkusz9!B3</f>
        <v>6834</v>
      </c>
      <c r="N263" s="191"/>
      <c r="O263" s="191">
        <f>Arkusz9!B2</f>
        <v>845</v>
      </c>
      <c r="P263" s="191"/>
      <c r="Q263" s="191">
        <f>Arkusz9!B4</f>
        <v>308</v>
      </c>
      <c r="R263" s="196"/>
    </row>
    <row r="264" spans="1:26" ht="15" customHeight="1" x14ac:dyDescent="0.25">
      <c r="G264" s="263" t="s">
        <v>31</v>
      </c>
      <c r="H264" s="264"/>
      <c r="I264" s="264"/>
      <c r="J264" s="264"/>
      <c r="K264" s="262">
        <f>Arkusz9!B13</f>
        <v>939</v>
      </c>
      <c r="L264" s="262"/>
      <c r="M264" s="304">
        <f>Arkusz9!B11</f>
        <v>739</v>
      </c>
      <c r="N264" s="304"/>
      <c r="O264" s="304">
        <f>Arkusz9!B10</f>
        <v>52</v>
      </c>
      <c r="P264" s="304"/>
      <c r="Q264" s="304">
        <f>Arkusz9!B12</f>
        <v>38</v>
      </c>
      <c r="R264" s="305"/>
    </row>
    <row r="265" spans="1:26" ht="15.75" thickBot="1" x14ac:dyDescent="0.3">
      <c r="G265" s="179" t="s">
        <v>21</v>
      </c>
      <c r="H265" s="180"/>
      <c r="I265" s="180"/>
      <c r="J265" s="180"/>
      <c r="K265" s="258">
        <f>Arkusz9!B9</f>
        <v>209</v>
      </c>
      <c r="L265" s="258"/>
      <c r="M265" s="256">
        <f>Arkusz9!B7</f>
        <v>168</v>
      </c>
      <c r="N265" s="256"/>
      <c r="O265" s="256">
        <f>Arkusz9!B6</f>
        <v>11</v>
      </c>
      <c r="P265" s="256"/>
      <c r="Q265" s="256">
        <f>Arkusz9!B8</f>
        <v>25</v>
      </c>
      <c r="R265" s="257"/>
    </row>
    <row r="266" spans="1:26" ht="15.75" thickBot="1" x14ac:dyDescent="0.3">
      <c r="G266" s="268" t="s">
        <v>71</v>
      </c>
      <c r="H266" s="269"/>
      <c r="I266" s="269"/>
      <c r="J266" s="269"/>
      <c r="K266" s="266">
        <f>SUM(K263:K265)</f>
        <v>10961</v>
      </c>
      <c r="L266" s="266"/>
      <c r="M266" s="266">
        <f>SUM(M263:M265)</f>
        <v>7741</v>
      </c>
      <c r="N266" s="266"/>
      <c r="O266" s="266">
        <f>SUM(O263:O265)</f>
        <v>908</v>
      </c>
      <c r="P266" s="266"/>
      <c r="Q266" s="266">
        <f>SUM(Q263:Q265)</f>
        <v>371</v>
      </c>
      <c r="R266" s="267"/>
    </row>
    <row r="270" spans="1:26" x14ac:dyDescent="0.25">
      <c r="V270" s="11"/>
      <c r="W270" s="11"/>
      <c r="Z270" s="11"/>
    </row>
    <row r="276" spans="7:26" x14ac:dyDescent="0.25">
      <c r="V276" s="23"/>
      <c r="W276" s="23"/>
      <c r="X276" s="23"/>
      <c r="Y276" s="24"/>
      <c r="Z276" s="23"/>
    </row>
    <row r="277" spans="7:26" x14ac:dyDescent="0.25">
      <c r="V277" s="23"/>
      <c r="W277" s="23"/>
      <c r="X277" s="23"/>
      <c r="Y277" s="24"/>
      <c r="Z277" s="23"/>
    </row>
    <row r="278" spans="7:26" x14ac:dyDescent="0.25">
      <c r="V278" s="23"/>
      <c r="W278" s="23"/>
      <c r="X278" s="23"/>
      <c r="Y278" s="24"/>
      <c r="Z278" s="23"/>
    </row>
    <row r="279" spans="7:26" x14ac:dyDescent="0.25">
      <c r="V279" s="23"/>
      <c r="W279" s="23"/>
      <c r="X279" s="23"/>
      <c r="Y279" s="24"/>
      <c r="Z279" s="23"/>
    </row>
    <row r="280" spans="7:26" x14ac:dyDescent="0.25">
      <c r="V280" s="23"/>
      <c r="W280" s="23"/>
      <c r="X280" s="23"/>
      <c r="Y280" s="24"/>
      <c r="Z280" s="23"/>
    </row>
    <row r="281" spans="7:26" x14ac:dyDescent="0.25">
      <c r="V281" s="23"/>
      <c r="W281" s="23"/>
      <c r="X281" s="23"/>
      <c r="Y281" s="24"/>
      <c r="Z281" s="23"/>
    </row>
    <row r="282" spans="7:26" x14ac:dyDescent="0.25">
      <c r="V282" s="23"/>
      <c r="W282" s="23"/>
      <c r="X282" s="23"/>
      <c r="Y282" s="24"/>
      <c r="Z282" s="23"/>
    </row>
    <row r="283" spans="7:26" x14ac:dyDescent="0.25">
      <c r="V283" s="23"/>
      <c r="W283" s="23"/>
      <c r="X283" s="23"/>
      <c r="Y283" s="24"/>
      <c r="Z283" s="23"/>
    </row>
    <row r="284" spans="7:26" ht="15.75" thickBot="1" x14ac:dyDescent="0.3">
      <c r="V284" s="23"/>
      <c r="W284" s="23"/>
      <c r="X284" s="23"/>
      <c r="Y284" s="24"/>
      <c r="Z284" s="23"/>
    </row>
    <row r="285" spans="7:26" ht="15" customHeight="1" x14ac:dyDescent="0.25">
      <c r="G285" s="102" t="s">
        <v>3</v>
      </c>
      <c r="H285" s="103"/>
      <c r="I285" s="103"/>
      <c r="J285" s="103"/>
      <c r="K285" s="103"/>
      <c r="L285" s="103"/>
      <c r="M285" s="103"/>
      <c r="N285" s="103"/>
      <c r="O285" s="106" t="s">
        <v>4</v>
      </c>
      <c r="P285" s="106"/>
      <c r="Q285" s="98" t="s">
        <v>76</v>
      </c>
      <c r="R285" s="99"/>
      <c r="U285" s="23"/>
      <c r="V285" s="23"/>
      <c r="W285" s="23"/>
      <c r="X285" s="23"/>
      <c r="Y285" s="24"/>
    </row>
    <row r="286" spans="7:26" ht="46.5" customHeight="1" x14ac:dyDescent="0.25">
      <c r="G286" s="104"/>
      <c r="H286" s="105"/>
      <c r="I286" s="105"/>
      <c r="J286" s="105"/>
      <c r="K286" s="105"/>
      <c r="L286" s="105"/>
      <c r="M286" s="105"/>
      <c r="N286" s="105"/>
      <c r="O286" s="107"/>
      <c r="P286" s="107"/>
      <c r="Q286" s="100"/>
      <c r="R286" s="101"/>
      <c r="U286" s="23"/>
      <c r="V286" s="23"/>
      <c r="W286" s="23"/>
      <c r="X286" s="23"/>
      <c r="Y286" s="24"/>
    </row>
    <row r="287" spans="7:26" x14ac:dyDescent="0.25">
      <c r="G287" s="108" t="s">
        <v>72</v>
      </c>
      <c r="H287" s="109"/>
      <c r="I287" s="109"/>
      <c r="J287" s="109"/>
      <c r="K287" s="109"/>
      <c r="L287" s="109"/>
      <c r="M287" s="109"/>
      <c r="N287" s="109"/>
      <c r="O287" s="110">
        <f>Arkusz10!A2</f>
        <v>292</v>
      </c>
      <c r="P287" s="110"/>
      <c r="Q287" s="90">
        <f>Arkusz10!A3</f>
        <v>743</v>
      </c>
      <c r="R287" s="91"/>
      <c r="U287" s="23"/>
      <c r="V287" s="23"/>
      <c r="W287" s="23"/>
      <c r="X287" s="23"/>
      <c r="Y287" s="24"/>
    </row>
    <row r="288" spans="7:26" x14ac:dyDescent="0.25">
      <c r="G288" s="64" t="s">
        <v>73</v>
      </c>
      <c r="H288" s="65"/>
      <c r="I288" s="65"/>
      <c r="J288" s="65"/>
      <c r="K288" s="65"/>
      <c r="L288" s="65"/>
      <c r="M288" s="65"/>
      <c r="N288" s="65"/>
      <c r="O288" s="111">
        <f>Arkusz10!A4</f>
        <v>10</v>
      </c>
      <c r="P288" s="111"/>
      <c r="Q288" s="96">
        <f>Arkusz10!A5</f>
        <v>55</v>
      </c>
      <c r="R288" s="97"/>
      <c r="U288" s="23"/>
      <c r="V288" s="23"/>
      <c r="W288" s="23"/>
      <c r="X288" s="23"/>
      <c r="Y288" s="24"/>
    </row>
    <row r="289" spans="7:26" x14ac:dyDescent="0.25">
      <c r="G289" s="108" t="s">
        <v>74</v>
      </c>
      <c r="H289" s="109"/>
      <c r="I289" s="109"/>
      <c r="J289" s="109"/>
      <c r="K289" s="109"/>
      <c r="L289" s="109"/>
      <c r="M289" s="109"/>
      <c r="N289" s="109"/>
      <c r="O289" s="110">
        <f>Arkusz10!A6</f>
        <v>8</v>
      </c>
      <c r="P289" s="110"/>
      <c r="Q289" s="90">
        <f>Arkusz10!A7</f>
        <v>2</v>
      </c>
      <c r="R289" s="91"/>
      <c r="U289" s="23"/>
      <c r="V289" s="23"/>
      <c r="W289" s="23"/>
      <c r="X289" s="23"/>
      <c r="Y289" s="24"/>
    </row>
    <row r="290" spans="7:26" ht="15.75" thickBot="1" x14ac:dyDescent="0.3">
      <c r="G290" s="113" t="s">
        <v>75</v>
      </c>
      <c r="H290" s="114"/>
      <c r="I290" s="114"/>
      <c r="J290" s="114"/>
      <c r="K290" s="114"/>
      <c r="L290" s="114"/>
      <c r="M290" s="114"/>
      <c r="N290" s="114"/>
      <c r="O290" s="181">
        <f>Arkusz10!A8</f>
        <v>0</v>
      </c>
      <c r="P290" s="181"/>
      <c r="Q290" s="92">
        <f>Arkusz10!A9</f>
        <v>1</v>
      </c>
      <c r="R290" s="93"/>
      <c r="U290" s="23"/>
      <c r="V290" s="23"/>
      <c r="W290" s="23"/>
      <c r="X290" s="23"/>
      <c r="Y290" s="24"/>
    </row>
    <row r="291" spans="7:26" ht="15.75" thickBot="1" x14ac:dyDescent="0.3">
      <c r="G291" s="66" t="s">
        <v>71</v>
      </c>
      <c r="H291" s="67"/>
      <c r="I291" s="67"/>
      <c r="J291" s="67"/>
      <c r="K291" s="67"/>
      <c r="L291" s="67"/>
      <c r="M291" s="67"/>
      <c r="N291" s="67"/>
      <c r="O291" s="84">
        <f>SUM(O287:O290)</f>
        <v>310</v>
      </c>
      <c r="P291" s="84"/>
      <c r="Q291" s="94">
        <f>SUM(Q287:Q290)</f>
        <v>801</v>
      </c>
      <c r="R291" s="95"/>
      <c r="U291" s="23"/>
      <c r="V291" s="23"/>
      <c r="W291" s="23"/>
      <c r="X291" s="23"/>
      <c r="Y291" s="24"/>
    </row>
    <row r="292" spans="7:26" x14ac:dyDescent="0.25">
      <c r="V292" s="23"/>
      <c r="W292" s="23"/>
      <c r="X292" s="23"/>
      <c r="Y292" s="24"/>
      <c r="Z292" s="23"/>
    </row>
    <row r="293" spans="7:26" x14ac:dyDescent="0.25">
      <c r="V293" s="23"/>
      <c r="W293" s="23"/>
      <c r="X293" s="23"/>
      <c r="Y293" s="24"/>
      <c r="Z293" s="23"/>
    </row>
    <row r="294" spans="7:26" ht="15.75" thickBot="1" x14ac:dyDescent="0.3">
      <c r="V294" s="23"/>
      <c r="W294" s="23"/>
      <c r="X294" s="23"/>
      <c r="Y294" s="24"/>
      <c r="Z294" s="23"/>
    </row>
    <row r="295" spans="7:26" ht="24.95" customHeight="1" x14ac:dyDescent="0.25">
      <c r="G295" s="80" t="s">
        <v>3</v>
      </c>
      <c r="H295" s="75"/>
      <c r="I295" s="75"/>
      <c r="J295" s="75"/>
      <c r="K295" s="75" t="s">
        <v>4</v>
      </c>
      <c r="L295" s="75"/>
      <c r="M295" s="77" t="str">
        <f>CONCATENATE("decyzje ",Arkusz18!C2," - ",Arkusz18!B2," r.")</f>
        <v>decyzje 01.01.2016 - 30.04.2016 r.</v>
      </c>
      <c r="N295" s="77"/>
      <c r="O295" s="77"/>
      <c r="P295" s="77"/>
      <c r="Q295" s="77"/>
      <c r="R295" s="78"/>
      <c r="V295" s="23"/>
      <c r="W295" s="23"/>
      <c r="X295" s="23"/>
      <c r="Y295" s="24"/>
      <c r="Z295" s="23"/>
    </row>
    <row r="296" spans="7:26" ht="60.75" customHeight="1" x14ac:dyDescent="0.25">
      <c r="G296" s="112"/>
      <c r="H296" s="76"/>
      <c r="I296" s="76"/>
      <c r="J296" s="76"/>
      <c r="K296" s="76"/>
      <c r="L296" s="76"/>
      <c r="M296" s="79" t="s">
        <v>22</v>
      </c>
      <c r="N296" s="79"/>
      <c r="O296" s="79" t="s">
        <v>23</v>
      </c>
      <c r="P296" s="79"/>
      <c r="Q296" s="79" t="s">
        <v>24</v>
      </c>
      <c r="R296" s="87"/>
      <c r="V296" s="23"/>
      <c r="W296" s="23"/>
      <c r="X296" s="23"/>
      <c r="Y296" s="24"/>
      <c r="Z296" s="23"/>
    </row>
    <row r="297" spans="7:26" x14ac:dyDescent="0.25">
      <c r="G297" s="194" t="s">
        <v>30</v>
      </c>
      <c r="H297" s="195"/>
      <c r="I297" s="195"/>
      <c r="J297" s="195"/>
      <c r="K297" s="68">
        <f>Arkusz11!B5</f>
        <v>36004</v>
      </c>
      <c r="L297" s="68"/>
      <c r="M297" s="191">
        <f>Arkusz11!B3</f>
        <v>27184</v>
      </c>
      <c r="N297" s="191"/>
      <c r="O297" s="191">
        <f>Arkusz11!B2</f>
        <v>2822</v>
      </c>
      <c r="P297" s="191"/>
      <c r="Q297" s="191">
        <f>Arkusz11!B4</f>
        <v>1108</v>
      </c>
      <c r="R297" s="196"/>
      <c r="V297" s="23"/>
      <c r="W297" s="23"/>
      <c r="X297" s="23"/>
      <c r="Y297" s="24"/>
      <c r="Z297" s="23"/>
    </row>
    <row r="298" spans="7:26" x14ac:dyDescent="0.25">
      <c r="G298" s="263" t="s">
        <v>31</v>
      </c>
      <c r="H298" s="264"/>
      <c r="I298" s="264"/>
      <c r="J298" s="264"/>
      <c r="K298" s="262">
        <f>Arkusz11!B13</f>
        <v>3570</v>
      </c>
      <c r="L298" s="262"/>
      <c r="M298" s="304">
        <f>Arkusz11!B11</f>
        <v>3262</v>
      </c>
      <c r="N298" s="304"/>
      <c r="O298" s="304">
        <f>Arkusz11!B10</f>
        <v>244</v>
      </c>
      <c r="P298" s="304"/>
      <c r="Q298" s="304">
        <f>Arkusz11!B12</f>
        <v>166</v>
      </c>
      <c r="R298" s="305"/>
      <c r="V298" s="23"/>
      <c r="W298" s="23"/>
      <c r="X298" s="23"/>
      <c r="Y298" s="24"/>
      <c r="Z298" s="23"/>
    </row>
    <row r="299" spans="7:26" ht="15.75" thickBot="1" x14ac:dyDescent="0.3">
      <c r="G299" s="179" t="s">
        <v>21</v>
      </c>
      <c r="H299" s="180"/>
      <c r="I299" s="180"/>
      <c r="J299" s="180"/>
      <c r="K299" s="258">
        <f>Arkusz11!B9</f>
        <v>843</v>
      </c>
      <c r="L299" s="258"/>
      <c r="M299" s="256">
        <f>Arkusz11!B7</f>
        <v>615</v>
      </c>
      <c r="N299" s="256"/>
      <c r="O299" s="256">
        <f>Arkusz11!B6</f>
        <v>64</v>
      </c>
      <c r="P299" s="256"/>
      <c r="Q299" s="256">
        <f>Arkusz11!B8</f>
        <v>106</v>
      </c>
      <c r="R299" s="257"/>
      <c r="V299" s="23"/>
      <c r="W299" s="23"/>
      <c r="X299" s="23"/>
      <c r="Y299" s="24"/>
      <c r="Z299" s="23"/>
    </row>
    <row r="300" spans="7:26" ht="15.75" thickBot="1" x14ac:dyDescent="0.3">
      <c r="G300" s="268" t="s">
        <v>71</v>
      </c>
      <c r="H300" s="269"/>
      <c r="I300" s="269"/>
      <c r="J300" s="269"/>
      <c r="K300" s="266">
        <f>SUM(K297:L299)</f>
        <v>40417</v>
      </c>
      <c r="L300" s="266"/>
      <c r="M300" s="266">
        <f t="shared" ref="M300" si="14">SUM(M297:N299)</f>
        <v>31061</v>
      </c>
      <c r="N300" s="266"/>
      <c r="O300" s="266">
        <f t="shared" ref="O300" si="15">SUM(O297:P299)</f>
        <v>3130</v>
      </c>
      <c r="P300" s="266"/>
      <c r="Q300" s="266">
        <f t="shared" ref="Q300" si="16">SUM(Q297:R299)</f>
        <v>1380</v>
      </c>
      <c r="R300" s="267"/>
      <c r="V300" s="23"/>
      <c r="W300" s="23"/>
      <c r="X300" s="23"/>
      <c r="Y300" s="24"/>
      <c r="Z300" s="23"/>
    </row>
    <row r="301" spans="7:26" x14ac:dyDescent="0.25">
      <c r="V301" s="23"/>
      <c r="W301" s="23"/>
      <c r="X301" s="23"/>
      <c r="Y301" s="24"/>
      <c r="Z301" s="23"/>
    </row>
    <row r="302" spans="7:26" x14ac:dyDescent="0.25">
      <c r="V302" s="23"/>
      <c r="W302" s="23"/>
      <c r="X302" s="23"/>
      <c r="Y302" s="24"/>
      <c r="Z302" s="23"/>
    </row>
    <row r="303" spans="7:26" x14ac:dyDescent="0.25">
      <c r="V303" s="23"/>
      <c r="W303" s="23"/>
      <c r="X303" s="23"/>
      <c r="Y303" s="24"/>
      <c r="Z303" s="23"/>
    </row>
    <row r="304" spans="7:26" ht="15" customHeight="1" x14ac:dyDescent="0.25"/>
    <row r="305" spans="14:26" x14ac:dyDescent="0.25">
      <c r="N305" s="25"/>
      <c r="O305" s="25"/>
      <c r="P305" s="25"/>
      <c r="Q305" s="25"/>
      <c r="R305" s="25"/>
      <c r="S305" s="25"/>
      <c r="T305" s="25"/>
      <c r="U305" s="25"/>
      <c r="V305" s="26"/>
      <c r="W305" s="25"/>
      <c r="X305" s="27"/>
      <c r="Y305" s="28"/>
      <c r="Z305" s="27"/>
    </row>
    <row r="320" spans="14:26" ht="15.75" thickBot="1" x14ac:dyDescent="0.3"/>
    <row r="321" spans="1:25" x14ac:dyDescent="0.25">
      <c r="G321" s="102" t="s">
        <v>3</v>
      </c>
      <c r="H321" s="103"/>
      <c r="I321" s="103"/>
      <c r="J321" s="103"/>
      <c r="K321" s="103"/>
      <c r="L321" s="103"/>
      <c r="M321" s="103"/>
      <c r="N321" s="103"/>
      <c r="O321" s="106" t="s">
        <v>4</v>
      </c>
      <c r="P321" s="106"/>
      <c r="Q321" s="98" t="s">
        <v>76</v>
      </c>
      <c r="R321" s="99"/>
    </row>
    <row r="322" spans="1:25" ht="45.75" customHeight="1" x14ac:dyDescent="0.25">
      <c r="G322" s="104"/>
      <c r="H322" s="105"/>
      <c r="I322" s="105"/>
      <c r="J322" s="105"/>
      <c r="K322" s="105"/>
      <c r="L322" s="105"/>
      <c r="M322" s="105"/>
      <c r="N322" s="105"/>
      <c r="O322" s="107"/>
      <c r="P322" s="107"/>
      <c r="Q322" s="100"/>
      <c r="R322" s="101"/>
    </row>
    <row r="323" spans="1:25" x14ac:dyDescent="0.25">
      <c r="G323" s="108" t="s">
        <v>72</v>
      </c>
      <c r="H323" s="109"/>
      <c r="I323" s="109"/>
      <c r="J323" s="109"/>
      <c r="K323" s="109"/>
      <c r="L323" s="109"/>
      <c r="M323" s="109"/>
      <c r="N323" s="109"/>
      <c r="O323" s="110">
        <f>Arkusz12!A2</f>
        <v>3018</v>
      </c>
      <c r="P323" s="110"/>
      <c r="Q323" s="90">
        <f>Arkusz12!A3</f>
        <v>2376</v>
      </c>
      <c r="R323" s="91"/>
    </row>
    <row r="324" spans="1:25" x14ac:dyDescent="0.25">
      <c r="G324" s="64" t="s">
        <v>73</v>
      </c>
      <c r="H324" s="65"/>
      <c r="I324" s="65"/>
      <c r="J324" s="65"/>
      <c r="K324" s="65"/>
      <c r="L324" s="65"/>
      <c r="M324" s="65"/>
      <c r="N324" s="65"/>
      <c r="O324" s="111">
        <f>Arkusz12!A4</f>
        <v>249</v>
      </c>
      <c r="P324" s="111"/>
      <c r="Q324" s="96">
        <f>Arkusz12!A5</f>
        <v>175</v>
      </c>
      <c r="R324" s="97"/>
    </row>
    <row r="325" spans="1:25" x14ac:dyDescent="0.25">
      <c r="G325" s="108" t="s">
        <v>74</v>
      </c>
      <c r="H325" s="109"/>
      <c r="I325" s="109"/>
      <c r="J325" s="109"/>
      <c r="K325" s="109"/>
      <c r="L325" s="109"/>
      <c r="M325" s="109"/>
      <c r="N325" s="109"/>
      <c r="O325" s="110">
        <f>Arkusz12!A6</f>
        <v>73</v>
      </c>
      <c r="P325" s="110"/>
      <c r="Q325" s="90">
        <f>Arkusz12!A7</f>
        <v>52</v>
      </c>
      <c r="R325" s="91"/>
    </row>
    <row r="326" spans="1:25" ht="15.75" thickBot="1" x14ac:dyDescent="0.3">
      <c r="G326" s="113" t="s">
        <v>75</v>
      </c>
      <c r="H326" s="114"/>
      <c r="I326" s="114"/>
      <c r="J326" s="114"/>
      <c r="K326" s="114"/>
      <c r="L326" s="114"/>
      <c r="M326" s="114"/>
      <c r="N326" s="114"/>
      <c r="O326" s="181">
        <f>Arkusz12!A8</f>
        <v>3</v>
      </c>
      <c r="P326" s="181"/>
      <c r="Q326" s="92">
        <f>Arkusz12!A9</f>
        <v>0</v>
      </c>
      <c r="R326" s="93"/>
    </row>
    <row r="327" spans="1:25" ht="15.75" thickBot="1" x14ac:dyDescent="0.3">
      <c r="G327" s="66" t="s">
        <v>71</v>
      </c>
      <c r="H327" s="67"/>
      <c r="I327" s="67"/>
      <c r="J327" s="67"/>
      <c r="K327" s="67"/>
      <c r="L327" s="67"/>
      <c r="M327" s="67"/>
      <c r="N327" s="67"/>
      <c r="O327" s="84">
        <f>SUM(O323:P326)</f>
        <v>3343</v>
      </c>
      <c r="P327" s="84"/>
      <c r="Q327" s="84">
        <f>SUM(Q323:R326)</f>
        <v>2603</v>
      </c>
      <c r="R327" s="85"/>
    </row>
    <row r="330" spans="1:25" x14ac:dyDescent="0.25">
      <c r="A330" s="74" t="s">
        <v>168</v>
      </c>
      <c r="B330" s="89"/>
      <c r="C330" s="89"/>
      <c r="D330" s="89"/>
      <c r="E330" s="89"/>
      <c r="F330" s="89"/>
      <c r="G330" s="89"/>
      <c r="H330" s="89"/>
      <c r="I330" s="89"/>
      <c r="J330" s="89"/>
      <c r="K330" s="89"/>
      <c r="L330" s="89"/>
      <c r="M330" s="89"/>
      <c r="N330" s="89"/>
      <c r="O330" s="89"/>
      <c r="P330" s="89"/>
      <c r="Q330" s="89"/>
      <c r="R330" s="89"/>
      <c r="S330" s="89"/>
      <c r="T330" s="89"/>
      <c r="U330" s="89"/>
      <c r="V330" s="89"/>
      <c r="W330" s="89"/>
      <c r="X330" s="89"/>
      <c r="Y330" s="89"/>
    </row>
    <row r="331" spans="1:25" s="48" customFormat="1" x14ac:dyDescent="0.25">
      <c r="A331" s="74"/>
      <c r="B331" s="89"/>
      <c r="C331" s="89"/>
      <c r="D331" s="89"/>
      <c r="E331" s="89"/>
      <c r="F331" s="89"/>
      <c r="G331" s="89"/>
      <c r="H331" s="89"/>
      <c r="I331" s="89"/>
      <c r="J331" s="89"/>
      <c r="K331" s="89"/>
      <c r="L331" s="89"/>
      <c r="M331" s="89"/>
      <c r="N331" s="89"/>
      <c r="O331" s="89"/>
      <c r="P331" s="89"/>
      <c r="Q331" s="89"/>
      <c r="R331" s="89"/>
      <c r="S331" s="89"/>
      <c r="T331" s="89"/>
      <c r="U331" s="89"/>
      <c r="V331" s="89"/>
      <c r="W331" s="89"/>
      <c r="X331" s="89"/>
      <c r="Y331" s="89"/>
    </row>
    <row r="332" spans="1:25" s="48" customFormat="1" x14ac:dyDescent="0.25">
      <c r="A332" s="74"/>
      <c r="B332" s="89"/>
      <c r="C332" s="89"/>
      <c r="D332" s="89"/>
      <c r="E332" s="89"/>
      <c r="F332" s="89"/>
      <c r="G332" s="89"/>
      <c r="H332" s="89"/>
      <c r="I332" s="89"/>
      <c r="J332" s="89"/>
      <c r="K332" s="89"/>
      <c r="L332" s="89"/>
      <c r="M332" s="89"/>
      <c r="N332" s="89"/>
      <c r="O332" s="89"/>
      <c r="P332" s="89"/>
      <c r="Q332" s="89"/>
      <c r="R332" s="89"/>
      <c r="S332" s="89"/>
      <c r="T332" s="89"/>
      <c r="U332" s="89"/>
      <c r="V332" s="89"/>
      <c r="W332" s="89"/>
      <c r="X332" s="89"/>
      <c r="Y332" s="89"/>
    </row>
    <row r="333" spans="1:25" s="48" customFormat="1" x14ac:dyDescent="0.25">
      <c r="A333" s="74"/>
      <c r="B333" s="89"/>
      <c r="C333" s="89"/>
      <c r="D333" s="89"/>
      <c r="E333" s="89"/>
      <c r="F333" s="89"/>
      <c r="G333" s="89"/>
      <c r="H333" s="89"/>
      <c r="I333" s="89"/>
      <c r="J333" s="89"/>
      <c r="K333" s="89"/>
      <c r="L333" s="89"/>
      <c r="M333" s="89"/>
      <c r="N333" s="89"/>
      <c r="O333" s="89"/>
      <c r="P333" s="89"/>
      <c r="Q333" s="89"/>
      <c r="R333" s="89"/>
      <c r="S333" s="89"/>
      <c r="T333" s="89"/>
      <c r="U333" s="89"/>
      <c r="V333" s="89"/>
      <c r="W333" s="89"/>
      <c r="X333" s="89"/>
      <c r="Y333" s="89"/>
    </row>
    <row r="334" spans="1:25" s="48" customFormat="1" x14ac:dyDescent="0.25">
      <c r="A334" s="74"/>
      <c r="B334" s="89"/>
      <c r="C334" s="89"/>
      <c r="D334" s="89"/>
      <c r="E334" s="89"/>
      <c r="F334" s="89"/>
      <c r="G334" s="89"/>
      <c r="H334" s="89"/>
      <c r="I334" s="89"/>
      <c r="J334" s="89"/>
      <c r="K334" s="89"/>
      <c r="L334" s="89"/>
      <c r="M334" s="89"/>
      <c r="N334" s="89"/>
      <c r="O334" s="89"/>
      <c r="P334" s="89"/>
      <c r="Q334" s="89"/>
      <c r="R334" s="89"/>
      <c r="S334" s="89"/>
      <c r="T334" s="89"/>
      <c r="U334" s="89"/>
      <c r="V334" s="89"/>
      <c r="W334" s="89"/>
      <c r="X334" s="89"/>
      <c r="Y334" s="89"/>
    </row>
    <row r="335" spans="1:25" s="48" customFormat="1" x14ac:dyDescent="0.25">
      <c r="A335" s="74"/>
      <c r="B335" s="89"/>
      <c r="C335" s="89"/>
      <c r="D335" s="89"/>
      <c r="E335" s="89"/>
      <c r="F335" s="89"/>
      <c r="G335" s="89"/>
      <c r="H335" s="89"/>
      <c r="I335" s="89"/>
      <c r="J335" s="89"/>
      <c r="K335" s="89"/>
      <c r="L335" s="89"/>
      <c r="M335" s="89"/>
      <c r="N335" s="89"/>
      <c r="O335" s="89"/>
      <c r="P335" s="89"/>
      <c r="Q335" s="89"/>
      <c r="R335" s="89"/>
      <c r="S335" s="89"/>
      <c r="T335" s="89"/>
      <c r="U335" s="89"/>
      <c r="V335" s="89"/>
      <c r="W335" s="89"/>
      <c r="X335" s="89"/>
      <c r="Y335" s="89"/>
    </row>
    <row r="336" spans="1:25" s="48" customFormat="1" x14ac:dyDescent="0.25">
      <c r="A336" s="74"/>
      <c r="B336" s="89"/>
      <c r="C336" s="89"/>
      <c r="D336" s="89"/>
      <c r="E336" s="89"/>
      <c r="F336" s="89"/>
      <c r="G336" s="89"/>
      <c r="H336" s="89"/>
      <c r="I336" s="89"/>
      <c r="J336" s="89"/>
      <c r="K336" s="89"/>
      <c r="L336" s="89"/>
      <c r="M336" s="89"/>
      <c r="N336" s="89"/>
      <c r="O336" s="89"/>
      <c r="P336" s="89"/>
      <c r="Q336" s="89"/>
      <c r="R336" s="89"/>
      <c r="S336" s="89"/>
      <c r="T336" s="89"/>
      <c r="U336" s="89"/>
      <c r="V336" s="89"/>
      <c r="W336" s="89"/>
      <c r="X336" s="89"/>
      <c r="Y336" s="89"/>
    </row>
    <row r="337" spans="1:25" s="48" customFormat="1" x14ac:dyDescent="0.25">
      <c r="A337" s="74"/>
      <c r="B337" s="89"/>
      <c r="C337" s="89"/>
      <c r="D337" s="89"/>
      <c r="E337" s="89"/>
      <c r="F337" s="89"/>
      <c r="G337" s="89"/>
      <c r="H337" s="89"/>
      <c r="I337" s="89"/>
      <c r="J337" s="89"/>
      <c r="K337" s="89"/>
      <c r="L337" s="89"/>
      <c r="M337" s="89"/>
      <c r="N337" s="89"/>
      <c r="O337" s="89"/>
      <c r="P337" s="89"/>
      <c r="Q337" s="89"/>
      <c r="R337" s="89"/>
      <c r="S337" s="89"/>
      <c r="T337" s="89"/>
      <c r="U337" s="89"/>
      <c r="V337" s="89"/>
      <c r="W337" s="89"/>
      <c r="X337" s="89"/>
      <c r="Y337" s="89"/>
    </row>
    <row r="338" spans="1:25" s="48" customFormat="1" x14ac:dyDescent="0.25">
      <c r="A338" s="74"/>
      <c r="B338" s="89"/>
      <c r="C338" s="89"/>
      <c r="D338" s="89"/>
      <c r="E338" s="89"/>
      <c r="F338" s="89"/>
      <c r="G338" s="89"/>
      <c r="H338" s="89"/>
      <c r="I338" s="89"/>
      <c r="J338" s="89"/>
      <c r="K338" s="89"/>
      <c r="L338" s="89"/>
      <c r="M338" s="89"/>
      <c r="N338" s="89"/>
      <c r="O338" s="89"/>
      <c r="P338" s="89"/>
      <c r="Q338" s="89"/>
      <c r="R338" s="89"/>
      <c r="S338" s="89"/>
      <c r="T338" s="89"/>
      <c r="U338" s="89"/>
      <c r="V338" s="89"/>
      <c r="W338" s="89"/>
      <c r="X338" s="89"/>
      <c r="Y338" s="89"/>
    </row>
    <row r="339" spans="1:25" s="48" customFormat="1" x14ac:dyDescent="0.25">
      <c r="A339" s="74"/>
      <c r="B339" s="89"/>
      <c r="C339" s="89"/>
      <c r="D339" s="89"/>
      <c r="E339" s="89"/>
      <c r="F339" s="89"/>
      <c r="G339" s="89"/>
      <c r="H339" s="89"/>
      <c r="I339" s="89"/>
      <c r="J339" s="89"/>
      <c r="K339" s="89"/>
      <c r="L339" s="89"/>
      <c r="M339" s="89"/>
      <c r="N339" s="89"/>
      <c r="O339" s="89"/>
      <c r="P339" s="89"/>
      <c r="Q339" s="89"/>
      <c r="R339" s="89"/>
      <c r="S339" s="89"/>
      <c r="T339" s="89"/>
      <c r="U339" s="89"/>
      <c r="V339" s="89"/>
      <c r="W339" s="89"/>
      <c r="X339" s="89"/>
      <c r="Y339" s="89"/>
    </row>
    <row r="340" spans="1:25" s="48" customFormat="1" x14ac:dyDescent="0.25">
      <c r="A340" s="74"/>
      <c r="B340" s="89"/>
      <c r="C340" s="89"/>
      <c r="D340" s="89"/>
      <c r="E340" s="89"/>
      <c r="F340" s="89"/>
      <c r="G340" s="89"/>
      <c r="H340" s="89"/>
      <c r="I340" s="89"/>
      <c r="J340" s="89"/>
      <c r="K340" s="89"/>
      <c r="L340" s="89"/>
      <c r="M340" s="89"/>
      <c r="N340" s="89"/>
      <c r="O340" s="89"/>
      <c r="P340" s="89"/>
      <c r="Q340" s="89"/>
      <c r="R340" s="89"/>
      <c r="S340" s="89"/>
      <c r="T340" s="89"/>
      <c r="U340" s="89"/>
      <c r="V340" s="89"/>
      <c r="W340" s="89"/>
      <c r="X340" s="89"/>
      <c r="Y340" s="89"/>
    </row>
    <row r="341" spans="1:25" s="48" customFormat="1" x14ac:dyDescent="0.25">
      <c r="A341" s="74"/>
      <c r="B341" s="89"/>
      <c r="C341" s="89"/>
      <c r="D341" s="89"/>
      <c r="E341" s="89"/>
      <c r="F341" s="89"/>
      <c r="G341" s="89"/>
      <c r="H341" s="89"/>
      <c r="I341" s="89"/>
      <c r="J341" s="89"/>
      <c r="K341" s="89"/>
      <c r="L341" s="89"/>
      <c r="M341" s="89"/>
      <c r="N341" s="89"/>
      <c r="O341" s="89"/>
      <c r="P341" s="89"/>
      <c r="Q341" s="89"/>
      <c r="R341" s="89"/>
      <c r="S341" s="89"/>
      <c r="T341" s="89"/>
      <c r="U341" s="89"/>
      <c r="V341" s="89"/>
      <c r="W341" s="89"/>
      <c r="X341" s="89"/>
      <c r="Y341" s="89"/>
    </row>
    <row r="342" spans="1:25" s="48" customFormat="1" x14ac:dyDescent="0.25">
      <c r="A342" s="74"/>
      <c r="B342" s="89"/>
      <c r="C342" s="89"/>
      <c r="D342" s="89"/>
      <c r="E342" s="89"/>
      <c r="F342" s="89"/>
      <c r="G342" s="89"/>
      <c r="H342" s="89"/>
      <c r="I342" s="89"/>
      <c r="J342" s="89"/>
      <c r="K342" s="89"/>
      <c r="L342" s="89"/>
      <c r="M342" s="89"/>
      <c r="N342" s="89"/>
      <c r="O342" s="89"/>
      <c r="P342" s="89"/>
      <c r="Q342" s="89"/>
      <c r="R342" s="89"/>
      <c r="S342" s="89"/>
      <c r="T342" s="89"/>
      <c r="U342" s="89"/>
      <c r="V342" s="89"/>
      <c r="W342" s="89"/>
      <c r="X342" s="89"/>
      <c r="Y342" s="89"/>
    </row>
    <row r="343" spans="1:25" s="48" customFormat="1" x14ac:dyDescent="0.25">
      <c r="A343" s="74"/>
      <c r="B343" s="89"/>
      <c r="C343" s="89"/>
      <c r="D343" s="89"/>
      <c r="E343" s="89"/>
      <c r="F343" s="89"/>
      <c r="G343" s="89"/>
      <c r="H343" s="89"/>
      <c r="I343" s="89"/>
      <c r="J343" s="89"/>
      <c r="K343" s="89"/>
      <c r="L343" s="89"/>
      <c r="M343" s="89"/>
      <c r="N343" s="89"/>
      <c r="O343" s="89"/>
      <c r="P343" s="89"/>
      <c r="Q343" s="89"/>
      <c r="R343" s="89"/>
      <c r="S343" s="89"/>
      <c r="T343" s="89"/>
      <c r="U343" s="89"/>
      <c r="V343" s="89"/>
      <c r="W343" s="89"/>
      <c r="X343" s="89"/>
      <c r="Y343" s="89"/>
    </row>
    <row r="344" spans="1:25" s="48" customFormat="1" x14ac:dyDescent="0.25">
      <c r="A344" s="74"/>
      <c r="B344" s="89"/>
      <c r="C344" s="89"/>
      <c r="D344" s="89"/>
      <c r="E344" s="89"/>
      <c r="F344" s="89"/>
      <c r="G344" s="89"/>
      <c r="H344" s="89"/>
      <c r="I344" s="89"/>
      <c r="J344" s="89"/>
      <c r="K344" s="89"/>
      <c r="L344" s="89"/>
      <c r="M344" s="89"/>
      <c r="N344" s="89"/>
      <c r="O344" s="89"/>
      <c r="P344" s="89"/>
      <c r="Q344" s="89"/>
      <c r="R344" s="89"/>
      <c r="S344" s="89"/>
      <c r="T344" s="89"/>
      <c r="U344" s="89"/>
      <c r="V344" s="89"/>
      <c r="W344" s="89"/>
      <c r="X344" s="89"/>
      <c r="Y344" s="89"/>
    </row>
    <row r="345" spans="1:25" x14ac:dyDescent="0.25">
      <c r="A345" s="89"/>
      <c r="B345" s="89"/>
      <c r="C345" s="89"/>
      <c r="D345" s="89"/>
      <c r="E345" s="89"/>
      <c r="F345" s="89"/>
      <c r="G345" s="89"/>
      <c r="H345" s="89"/>
      <c r="I345" s="89"/>
      <c r="J345" s="89"/>
      <c r="K345" s="89"/>
      <c r="L345" s="89"/>
      <c r="M345" s="89"/>
      <c r="N345" s="89"/>
      <c r="O345" s="89"/>
      <c r="P345" s="89"/>
      <c r="Q345" s="89"/>
      <c r="R345" s="89"/>
      <c r="S345" s="89"/>
      <c r="T345" s="89"/>
      <c r="U345" s="89"/>
      <c r="V345" s="89"/>
      <c r="W345" s="89"/>
      <c r="X345" s="89"/>
      <c r="Y345" s="89"/>
    </row>
    <row r="346" spans="1:25" x14ac:dyDescent="0.25">
      <c r="A346" s="89"/>
      <c r="B346" s="89"/>
      <c r="C346" s="89"/>
      <c r="D346" s="89"/>
      <c r="E346" s="89"/>
      <c r="F346" s="89"/>
      <c r="G346" s="89"/>
      <c r="H346" s="89"/>
      <c r="I346" s="89"/>
      <c r="J346" s="89"/>
      <c r="K346" s="89"/>
      <c r="L346" s="89"/>
      <c r="M346" s="89"/>
      <c r="N346" s="89"/>
      <c r="O346" s="89"/>
      <c r="P346" s="89"/>
      <c r="Q346" s="89"/>
      <c r="R346" s="89"/>
      <c r="S346" s="89"/>
      <c r="T346" s="89"/>
      <c r="U346" s="89"/>
      <c r="V346" s="89"/>
      <c r="W346" s="89"/>
      <c r="X346" s="89"/>
      <c r="Y346" s="89"/>
    </row>
    <row r="347" spans="1:25" x14ac:dyDescent="0.25">
      <c r="A347" s="89"/>
      <c r="B347" s="89"/>
      <c r="C347" s="89"/>
      <c r="D347" s="89"/>
      <c r="E347" s="89"/>
      <c r="F347" s="89"/>
      <c r="G347" s="89"/>
      <c r="H347" s="89"/>
      <c r="I347" s="89"/>
      <c r="J347" s="89"/>
      <c r="K347" s="89"/>
      <c r="L347" s="89"/>
      <c r="M347" s="89"/>
      <c r="N347" s="89"/>
      <c r="O347" s="89"/>
      <c r="P347" s="89"/>
      <c r="Q347" s="89"/>
      <c r="R347" s="89"/>
      <c r="S347" s="89"/>
      <c r="T347" s="89"/>
      <c r="U347" s="89"/>
      <c r="V347" s="89"/>
      <c r="W347" s="89"/>
      <c r="X347" s="89"/>
      <c r="Y347" s="89"/>
    </row>
    <row r="352" spans="1:25" ht="15" customHeight="1" x14ac:dyDescent="0.25">
      <c r="A352" s="174" t="s">
        <v>90</v>
      </c>
      <c r="B352" s="174"/>
      <c r="C352" s="174"/>
      <c r="D352" s="174"/>
      <c r="E352" s="174"/>
      <c r="F352" s="174"/>
      <c r="G352" s="174"/>
      <c r="H352" s="174"/>
      <c r="I352" s="174"/>
      <c r="J352" s="174"/>
      <c r="K352" s="174"/>
      <c r="L352" s="174"/>
      <c r="M352" s="174"/>
      <c r="N352" s="174"/>
      <c r="O352" s="174"/>
      <c r="P352" s="174"/>
      <c r="Q352" s="174"/>
      <c r="R352" s="174"/>
      <c r="S352" s="174"/>
      <c r="T352" s="174"/>
      <c r="U352" s="174"/>
    </row>
    <row r="353" spans="1:22" ht="25.5" customHeight="1" x14ac:dyDescent="0.25">
      <c r="A353" s="174"/>
      <c r="B353" s="174"/>
      <c r="C353" s="174"/>
      <c r="D353" s="174"/>
      <c r="E353" s="174"/>
      <c r="F353" s="174"/>
      <c r="G353" s="174"/>
      <c r="H353" s="174"/>
      <c r="I353" s="174"/>
      <c r="J353" s="174"/>
      <c r="K353" s="174"/>
      <c r="L353" s="174"/>
      <c r="M353" s="174"/>
      <c r="N353" s="174"/>
      <c r="O353" s="174"/>
      <c r="P353" s="174"/>
      <c r="Q353" s="174"/>
      <c r="R353" s="174"/>
      <c r="S353" s="174"/>
      <c r="T353" s="174"/>
      <c r="U353" s="174"/>
    </row>
    <row r="354" spans="1:22" ht="25.5" customHeight="1" thickBot="1" x14ac:dyDescent="0.3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86" t="str">
        <f>CONCATENATE(Arkusz18!C2," - ",Arkusz18!B2," r.")</f>
        <v>01.01.2016 - 30.04.2016 r.</v>
      </c>
      <c r="M354" s="86"/>
      <c r="N354" s="86"/>
      <c r="O354" s="86"/>
      <c r="P354" s="86"/>
      <c r="Q354" s="86"/>
      <c r="R354" s="86"/>
      <c r="S354" s="86"/>
      <c r="T354" s="86"/>
      <c r="U354" s="86"/>
      <c r="V354" s="86"/>
    </row>
    <row r="355" spans="1:22" ht="121.5" customHeight="1" x14ac:dyDescent="0.25">
      <c r="C355" s="192" t="s">
        <v>3</v>
      </c>
      <c r="D355" s="193"/>
      <c r="E355" s="193"/>
      <c r="F355" s="193"/>
      <c r="G355" s="193"/>
      <c r="H355" s="193"/>
      <c r="I355" s="193"/>
      <c r="J355" s="193"/>
      <c r="K355" s="193"/>
      <c r="L355" s="302" t="s">
        <v>78</v>
      </c>
      <c r="M355" s="302"/>
      <c r="N355" s="29" t="s">
        <v>12</v>
      </c>
      <c r="O355" s="29" t="s">
        <v>94</v>
      </c>
      <c r="P355" s="29" t="s">
        <v>83</v>
      </c>
      <c r="Q355" s="29" t="s">
        <v>48</v>
      </c>
      <c r="R355" s="29" t="s">
        <v>35</v>
      </c>
      <c r="S355" s="29" t="s">
        <v>5</v>
      </c>
      <c r="T355" s="29" t="s">
        <v>82</v>
      </c>
      <c r="U355" s="302" t="s">
        <v>77</v>
      </c>
      <c r="V355" s="303"/>
    </row>
    <row r="356" spans="1:22" x14ac:dyDescent="0.25">
      <c r="C356" s="184" t="s">
        <v>30</v>
      </c>
      <c r="D356" s="185"/>
      <c r="E356" s="185"/>
      <c r="F356" s="185"/>
      <c r="G356" s="185"/>
      <c r="H356" s="185"/>
      <c r="I356" s="185"/>
      <c r="J356" s="185"/>
      <c r="K356" s="185"/>
      <c r="L356" s="191">
        <f>Arkusz13!C2</f>
        <v>1383</v>
      </c>
      <c r="M356" s="191"/>
      <c r="N356" s="44">
        <f>Arkusz13!C18</f>
        <v>201</v>
      </c>
      <c r="O356" s="44">
        <f>Arkusz13!C34</f>
        <v>94</v>
      </c>
      <c r="P356" s="44">
        <f>Arkusz13!C50+97</f>
        <v>112</v>
      </c>
      <c r="Q356" s="44">
        <f>Arkusz13!C66</f>
        <v>18</v>
      </c>
      <c r="R356" s="44">
        <f>Arkusz13!C82</f>
        <v>0</v>
      </c>
      <c r="S356" s="44">
        <f>Arkusz13!C98</f>
        <v>0</v>
      </c>
      <c r="T356" s="44">
        <f>Arkusz13!C114-SUM(N356:S356)</f>
        <v>192</v>
      </c>
      <c r="U356" s="68">
        <f>SUM(N356:T356)</f>
        <v>617</v>
      </c>
      <c r="V356" s="69"/>
    </row>
    <row r="357" spans="1:22" x14ac:dyDescent="0.25">
      <c r="C357" s="182" t="s">
        <v>31</v>
      </c>
      <c r="D357" s="183"/>
      <c r="E357" s="183"/>
      <c r="F357" s="183"/>
      <c r="G357" s="183"/>
      <c r="H357" s="183"/>
      <c r="I357" s="183"/>
      <c r="J357" s="183"/>
      <c r="K357" s="183"/>
      <c r="L357" s="191">
        <f>Arkusz13!C3</f>
        <v>123</v>
      </c>
      <c r="M357" s="191"/>
      <c r="N357" s="47">
        <f>Arkusz13!C19</f>
        <v>51</v>
      </c>
      <c r="O357" s="47">
        <f>Arkusz13!C35</f>
        <v>7</v>
      </c>
      <c r="P357" s="47">
        <f>Arkusz13!C51</f>
        <v>28</v>
      </c>
      <c r="Q357" s="47">
        <f>Arkusz13!C67</f>
        <v>2</v>
      </c>
      <c r="R357" s="47">
        <f>Arkusz13!C83</f>
        <v>0</v>
      </c>
      <c r="S357" s="47">
        <f>Arkusz13!C99</f>
        <v>0</v>
      </c>
      <c r="T357" s="47">
        <f>Arkusz13!C115-SUM(N357:S357)</f>
        <v>27</v>
      </c>
      <c r="U357" s="68">
        <f t="shared" ref="U357:U371" si="17">SUM(N357:T357)</f>
        <v>115</v>
      </c>
      <c r="V357" s="69"/>
    </row>
    <row r="358" spans="1:22" x14ac:dyDescent="0.25">
      <c r="C358" s="184" t="s">
        <v>32</v>
      </c>
      <c r="D358" s="185"/>
      <c r="E358" s="185"/>
      <c r="F358" s="185"/>
      <c r="G358" s="185"/>
      <c r="H358" s="185"/>
      <c r="I358" s="185"/>
      <c r="J358" s="185"/>
      <c r="K358" s="185"/>
      <c r="L358" s="191">
        <f>Arkusz13!C4</f>
        <v>28</v>
      </c>
      <c r="M358" s="191"/>
      <c r="N358" s="47">
        <f>Arkusz13!C20</f>
        <v>12</v>
      </c>
      <c r="O358" s="47">
        <f>Arkusz13!C36</f>
        <v>1</v>
      </c>
      <c r="P358" s="47">
        <f>Arkusz13!C52+3</f>
        <v>4</v>
      </c>
      <c r="Q358" s="47">
        <f>Arkusz13!C68</f>
        <v>0</v>
      </c>
      <c r="R358" s="47">
        <f>Arkusz13!C84</f>
        <v>0</v>
      </c>
      <c r="S358" s="47">
        <f>Arkusz13!C100</f>
        <v>0</v>
      </c>
      <c r="T358" s="47">
        <f>Arkusz13!C116-SUM(N358:S358)</f>
        <v>8</v>
      </c>
      <c r="U358" s="68">
        <f t="shared" si="17"/>
        <v>25</v>
      </c>
      <c r="V358" s="69"/>
    </row>
    <row r="359" spans="1:22" x14ac:dyDescent="0.25">
      <c r="C359" s="182" t="s">
        <v>33</v>
      </c>
      <c r="D359" s="183"/>
      <c r="E359" s="183"/>
      <c r="F359" s="183"/>
      <c r="G359" s="183"/>
      <c r="H359" s="183"/>
      <c r="I359" s="183"/>
      <c r="J359" s="183"/>
      <c r="K359" s="183"/>
      <c r="L359" s="191">
        <f>Arkusz13!C5</f>
        <v>1</v>
      </c>
      <c r="M359" s="191"/>
      <c r="N359" s="47">
        <f>Arkusz13!C21</f>
        <v>0</v>
      </c>
      <c r="O359" s="47">
        <f>Arkusz13!C37</f>
        <v>0</v>
      </c>
      <c r="P359" s="47">
        <f>Arkusz13!C53</f>
        <v>0</v>
      </c>
      <c r="Q359" s="47">
        <f>Arkusz13!C69</f>
        <v>0</v>
      </c>
      <c r="R359" s="47">
        <f>Arkusz13!C85</f>
        <v>0</v>
      </c>
      <c r="S359" s="47">
        <f>Arkusz13!C101</f>
        <v>0</v>
      </c>
      <c r="T359" s="47">
        <f>Arkusz13!C117-SUM(N359:S359)</f>
        <v>1</v>
      </c>
      <c r="U359" s="68">
        <f t="shared" si="17"/>
        <v>1</v>
      </c>
      <c r="V359" s="69"/>
    </row>
    <row r="360" spans="1:22" x14ac:dyDescent="0.25">
      <c r="C360" s="184" t="s">
        <v>34</v>
      </c>
      <c r="D360" s="185"/>
      <c r="E360" s="185"/>
      <c r="F360" s="185"/>
      <c r="G360" s="185"/>
      <c r="H360" s="185"/>
      <c r="I360" s="185"/>
      <c r="J360" s="185"/>
      <c r="K360" s="185"/>
      <c r="L360" s="191">
        <f>Arkusz13!C6</f>
        <v>0</v>
      </c>
      <c r="M360" s="191"/>
      <c r="N360" s="47">
        <f>Arkusz13!C22</f>
        <v>0</v>
      </c>
      <c r="O360" s="47">
        <f>Arkusz13!C38</f>
        <v>0</v>
      </c>
      <c r="P360" s="47">
        <f>Arkusz13!C54</f>
        <v>0</v>
      </c>
      <c r="Q360" s="47">
        <f>Arkusz13!C70</f>
        <v>0</v>
      </c>
      <c r="R360" s="47">
        <f>Arkusz13!C86</f>
        <v>0</v>
      </c>
      <c r="S360" s="47">
        <f>Arkusz13!C102</f>
        <v>0</v>
      </c>
      <c r="T360" s="47">
        <f>Arkusz13!C118-SUM(N360:S360)</f>
        <v>0</v>
      </c>
      <c r="U360" s="68">
        <f t="shared" si="17"/>
        <v>0</v>
      </c>
      <c r="V360" s="69"/>
    </row>
    <row r="361" spans="1:22" x14ac:dyDescent="0.25">
      <c r="C361" s="182" t="s">
        <v>42</v>
      </c>
      <c r="D361" s="183"/>
      <c r="E361" s="183"/>
      <c r="F361" s="183"/>
      <c r="G361" s="183"/>
      <c r="H361" s="183"/>
      <c r="I361" s="183"/>
      <c r="J361" s="183"/>
      <c r="K361" s="183"/>
      <c r="L361" s="191">
        <f>Arkusz13!C7</f>
        <v>0</v>
      </c>
      <c r="M361" s="191"/>
      <c r="N361" s="47">
        <f>Arkusz13!C23</f>
        <v>0</v>
      </c>
      <c r="O361" s="47">
        <f>Arkusz13!C39</f>
        <v>0</v>
      </c>
      <c r="P361" s="47">
        <f>Arkusz13!C55</f>
        <v>0</v>
      </c>
      <c r="Q361" s="47">
        <f>Arkusz13!C71</f>
        <v>0</v>
      </c>
      <c r="R361" s="47">
        <f>Arkusz13!C87</f>
        <v>0</v>
      </c>
      <c r="S361" s="47">
        <f>Arkusz13!C103</f>
        <v>0</v>
      </c>
      <c r="T361" s="47">
        <f>Arkusz13!C119-SUM(N361:S361)</f>
        <v>0</v>
      </c>
      <c r="U361" s="68">
        <f t="shared" si="17"/>
        <v>0</v>
      </c>
      <c r="V361" s="69"/>
    </row>
    <row r="362" spans="1:22" x14ac:dyDescent="0.25">
      <c r="C362" s="184" t="s">
        <v>43</v>
      </c>
      <c r="D362" s="185"/>
      <c r="E362" s="185"/>
      <c r="F362" s="185"/>
      <c r="G362" s="185"/>
      <c r="H362" s="185"/>
      <c r="I362" s="185"/>
      <c r="J362" s="185"/>
      <c r="K362" s="185"/>
      <c r="L362" s="191">
        <f>Arkusz13!C8</f>
        <v>0</v>
      </c>
      <c r="M362" s="191"/>
      <c r="N362" s="47">
        <f>Arkusz13!C24</f>
        <v>0</v>
      </c>
      <c r="O362" s="47">
        <f>Arkusz13!C40</f>
        <v>0</v>
      </c>
      <c r="P362" s="47">
        <f>Arkusz13!C56</f>
        <v>0</v>
      </c>
      <c r="Q362" s="47">
        <f>Arkusz13!C72</f>
        <v>0</v>
      </c>
      <c r="R362" s="47">
        <f>Arkusz13!C88</f>
        <v>0</v>
      </c>
      <c r="S362" s="47">
        <f>Arkusz13!C104</f>
        <v>0</v>
      </c>
      <c r="T362" s="47">
        <f>Arkusz13!C120-SUM(N362:S362)</f>
        <v>0</v>
      </c>
      <c r="U362" s="68">
        <f t="shared" si="17"/>
        <v>0</v>
      </c>
      <c r="V362" s="69"/>
    </row>
    <row r="363" spans="1:22" x14ac:dyDescent="0.25">
      <c r="C363" s="182" t="s">
        <v>5</v>
      </c>
      <c r="D363" s="183"/>
      <c r="E363" s="183"/>
      <c r="F363" s="183"/>
      <c r="G363" s="183"/>
      <c r="H363" s="183"/>
      <c r="I363" s="183"/>
      <c r="J363" s="183"/>
      <c r="K363" s="183"/>
      <c r="L363" s="191">
        <f>Arkusz13!C9</f>
        <v>0</v>
      </c>
      <c r="M363" s="191"/>
      <c r="N363" s="47">
        <f>Arkusz13!C25</f>
        <v>0</v>
      </c>
      <c r="O363" s="47">
        <f>Arkusz13!C41</f>
        <v>0</v>
      </c>
      <c r="P363" s="47">
        <f>Arkusz13!C57</f>
        <v>0</v>
      </c>
      <c r="Q363" s="47">
        <f>Arkusz13!C73</f>
        <v>0</v>
      </c>
      <c r="R363" s="47">
        <f>Arkusz13!C89</f>
        <v>0</v>
      </c>
      <c r="S363" s="47">
        <f>Arkusz13!C105</f>
        <v>0</v>
      </c>
      <c r="T363" s="47">
        <f>Arkusz13!C121-SUM(N363:S363)</f>
        <v>0</v>
      </c>
      <c r="U363" s="68">
        <f t="shared" si="17"/>
        <v>0</v>
      </c>
      <c r="V363" s="69"/>
    </row>
    <row r="364" spans="1:22" x14ac:dyDescent="0.25">
      <c r="C364" s="184" t="s">
        <v>35</v>
      </c>
      <c r="D364" s="185"/>
      <c r="E364" s="185"/>
      <c r="F364" s="185"/>
      <c r="G364" s="185"/>
      <c r="H364" s="185"/>
      <c r="I364" s="185"/>
      <c r="J364" s="185"/>
      <c r="K364" s="185"/>
      <c r="L364" s="191">
        <f>Arkusz13!C10</f>
        <v>1</v>
      </c>
      <c r="M364" s="191"/>
      <c r="N364" s="47">
        <f>Arkusz13!C26</f>
        <v>0</v>
      </c>
      <c r="O364" s="47">
        <f>Arkusz13!C42</f>
        <v>0</v>
      </c>
      <c r="P364" s="47">
        <f>Arkusz13!C58</f>
        <v>0</v>
      </c>
      <c r="Q364" s="47">
        <f>Arkusz13!C74</f>
        <v>0</v>
      </c>
      <c r="R364" s="47">
        <f>Arkusz13!C90</f>
        <v>0</v>
      </c>
      <c r="S364" s="47">
        <f>Arkusz13!C106</f>
        <v>0</v>
      </c>
      <c r="T364" s="47">
        <f>Arkusz13!C122-SUM(N364:S364)</f>
        <v>0</v>
      </c>
      <c r="U364" s="68">
        <f t="shared" si="17"/>
        <v>0</v>
      </c>
      <c r="V364" s="69"/>
    </row>
    <row r="365" spans="1:22" x14ac:dyDescent="0.25">
      <c r="C365" s="182" t="s">
        <v>36</v>
      </c>
      <c r="D365" s="183"/>
      <c r="E365" s="183"/>
      <c r="F365" s="183"/>
      <c r="G365" s="183"/>
      <c r="H365" s="183"/>
      <c r="I365" s="183"/>
      <c r="J365" s="183"/>
      <c r="K365" s="183"/>
      <c r="L365" s="191">
        <f>Arkusz13!C11</f>
        <v>1</v>
      </c>
      <c r="M365" s="191"/>
      <c r="N365" s="47">
        <f>Arkusz13!C27</f>
        <v>2</v>
      </c>
      <c r="O365" s="47">
        <f>Arkusz13!C43</f>
        <v>0</v>
      </c>
      <c r="P365" s="47">
        <f>Arkusz13!C59+1</f>
        <v>1</v>
      </c>
      <c r="Q365" s="47">
        <f>Arkusz13!C75</f>
        <v>0</v>
      </c>
      <c r="R365" s="47">
        <f>Arkusz13!C91</f>
        <v>0</v>
      </c>
      <c r="S365" s="47">
        <f>Arkusz13!C107</f>
        <v>0</v>
      </c>
      <c r="T365" s="47">
        <f>Arkusz13!C123-SUM(N365:S365)</f>
        <v>5</v>
      </c>
      <c r="U365" s="68">
        <f t="shared" si="17"/>
        <v>8</v>
      </c>
      <c r="V365" s="69"/>
    </row>
    <row r="366" spans="1:22" x14ac:dyDescent="0.25">
      <c r="C366" s="184" t="s">
        <v>37</v>
      </c>
      <c r="D366" s="185"/>
      <c r="E366" s="185"/>
      <c r="F366" s="185"/>
      <c r="G366" s="185"/>
      <c r="H366" s="185"/>
      <c r="I366" s="185"/>
      <c r="J366" s="185"/>
      <c r="K366" s="185"/>
      <c r="L366" s="191">
        <f>Arkusz13!C12</f>
        <v>372</v>
      </c>
      <c r="M366" s="191"/>
      <c r="N366" s="47">
        <f>Arkusz13!C28</f>
        <v>118</v>
      </c>
      <c r="O366" s="47">
        <f>Arkusz13!C44</f>
        <v>15</v>
      </c>
      <c r="P366" s="47">
        <f>Arkusz13!C60+54</f>
        <v>54</v>
      </c>
      <c r="Q366" s="47">
        <f>Arkusz13!C76</f>
        <v>21</v>
      </c>
      <c r="R366" s="47">
        <f>Arkusz13!C92</f>
        <v>13</v>
      </c>
      <c r="S366" s="47">
        <f>Arkusz13!C108</f>
        <v>0</v>
      </c>
      <c r="T366" s="47">
        <f>Arkusz13!C124-SUM(N366:S366)</f>
        <v>93</v>
      </c>
      <c r="U366" s="68">
        <f t="shared" si="17"/>
        <v>314</v>
      </c>
      <c r="V366" s="69"/>
    </row>
    <row r="367" spans="1:22" x14ac:dyDescent="0.25">
      <c r="C367" s="182" t="s">
        <v>38</v>
      </c>
      <c r="D367" s="183"/>
      <c r="E367" s="183"/>
      <c r="F367" s="183"/>
      <c r="G367" s="183"/>
      <c r="H367" s="183"/>
      <c r="I367" s="183"/>
      <c r="J367" s="183"/>
      <c r="K367" s="183"/>
      <c r="L367" s="191">
        <f>Arkusz13!C13</f>
        <v>0</v>
      </c>
      <c r="M367" s="191"/>
      <c r="N367" s="47">
        <f>Arkusz13!C29</f>
        <v>0</v>
      </c>
      <c r="O367" s="47">
        <f>Arkusz13!C45</f>
        <v>0</v>
      </c>
      <c r="P367" s="47">
        <f>Arkusz13!C61</f>
        <v>0</v>
      </c>
      <c r="Q367" s="47">
        <f>Arkusz13!C77</f>
        <v>0</v>
      </c>
      <c r="R367" s="47">
        <f>Arkusz13!C93</f>
        <v>0</v>
      </c>
      <c r="S367" s="47">
        <f>Arkusz13!C109</f>
        <v>0</v>
      </c>
      <c r="T367" s="47">
        <f>Arkusz13!C125-SUM(N367:S367)+37</f>
        <v>37</v>
      </c>
      <c r="U367" s="68">
        <f t="shared" si="17"/>
        <v>37</v>
      </c>
      <c r="V367" s="69"/>
    </row>
    <row r="368" spans="1:22" x14ac:dyDescent="0.25">
      <c r="C368" s="184" t="s">
        <v>11</v>
      </c>
      <c r="D368" s="185"/>
      <c r="E368" s="185"/>
      <c r="F368" s="185"/>
      <c r="G368" s="185"/>
      <c r="H368" s="185"/>
      <c r="I368" s="185"/>
      <c r="J368" s="185"/>
      <c r="K368" s="185"/>
      <c r="L368" s="191">
        <f>Arkusz13!C14</f>
        <v>4</v>
      </c>
      <c r="M368" s="191"/>
      <c r="N368" s="47">
        <f>Arkusz13!C30</f>
        <v>1</v>
      </c>
      <c r="O368" s="47">
        <f>Arkusz13!C46</f>
        <v>0</v>
      </c>
      <c r="P368" s="47">
        <f>Arkusz13!C62</f>
        <v>0</v>
      </c>
      <c r="Q368" s="47">
        <f>Arkusz13!C78</f>
        <v>0</v>
      </c>
      <c r="R368" s="47">
        <f>Arkusz13!C94</f>
        <v>0</v>
      </c>
      <c r="S368" s="47">
        <f>Arkusz13!C110</f>
        <v>0</v>
      </c>
      <c r="T368" s="47">
        <f>Arkusz13!C126-SUM(N368:S368)</f>
        <v>0</v>
      </c>
      <c r="U368" s="68">
        <f t="shared" si="17"/>
        <v>1</v>
      </c>
      <c r="V368" s="69"/>
    </row>
    <row r="369" spans="1:22" x14ac:dyDescent="0.25">
      <c r="C369" s="182" t="s">
        <v>39</v>
      </c>
      <c r="D369" s="183"/>
      <c r="E369" s="183"/>
      <c r="F369" s="183"/>
      <c r="G369" s="183"/>
      <c r="H369" s="183"/>
      <c r="I369" s="183"/>
      <c r="J369" s="183"/>
      <c r="K369" s="183"/>
      <c r="L369" s="191">
        <f>Arkusz13!C15</f>
        <v>2</v>
      </c>
      <c r="M369" s="191"/>
      <c r="N369" s="47">
        <f>Arkusz13!C31</f>
        <v>1</v>
      </c>
      <c r="O369" s="47">
        <f>Arkusz13!C47</f>
        <v>0</v>
      </c>
      <c r="P369" s="47">
        <f>Arkusz13!C63</f>
        <v>0</v>
      </c>
      <c r="Q369" s="47">
        <f>Arkusz13!C79</f>
        <v>0</v>
      </c>
      <c r="R369" s="47">
        <f>Arkusz13!C95</f>
        <v>0</v>
      </c>
      <c r="S369" s="47">
        <f>Arkusz13!C111</f>
        <v>0</v>
      </c>
      <c r="T369" s="47">
        <f>Arkusz13!C127-SUM(N369:S369)</f>
        <v>0</v>
      </c>
      <c r="U369" s="68">
        <f t="shared" si="17"/>
        <v>1</v>
      </c>
      <c r="V369" s="69"/>
    </row>
    <row r="370" spans="1:22" x14ac:dyDescent="0.25">
      <c r="C370" s="184" t="s">
        <v>40</v>
      </c>
      <c r="D370" s="185"/>
      <c r="E370" s="185"/>
      <c r="F370" s="185"/>
      <c r="G370" s="185"/>
      <c r="H370" s="185"/>
      <c r="I370" s="185"/>
      <c r="J370" s="185"/>
      <c r="K370" s="185"/>
      <c r="L370" s="191">
        <f>Arkusz13!C16</f>
        <v>1</v>
      </c>
      <c r="M370" s="191"/>
      <c r="N370" s="47">
        <f>Arkusz13!C32</f>
        <v>0</v>
      </c>
      <c r="O370" s="47">
        <f>Arkusz13!C48</f>
        <v>0</v>
      </c>
      <c r="P370" s="47">
        <f>Arkusz13!C64</f>
        <v>1</v>
      </c>
      <c r="Q370" s="47">
        <f>Arkusz13!C80</f>
        <v>0</v>
      </c>
      <c r="R370" s="47">
        <f>Arkusz13!C96</f>
        <v>0</v>
      </c>
      <c r="S370" s="47">
        <f>Arkusz13!C112</f>
        <v>0</v>
      </c>
      <c r="T370" s="47">
        <f>Arkusz13!C128-SUM(N370:S370)</f>
        <v>0</v>
      </c>
      <c r="U370" s="68">
        <f t="shared" si="17"/>
        <v>1</v>
      </c>
      <c r="V370" s="69"/>
    </row>
    <row r="371" spans="1:22" ht="15.75" thickBot="1" x14ac:dyDescent="0.3">
      <c r="C371" s="189" t="s">
        <v>41</v>
      </c>
      <c r="D371" s="190"/>
      <c r="E371" s="190"/>
      <c r="F371" s="190"/>
      <c r="G371" s="190"/>
      <c r="H371" s="190"/>
      <c r="I371" s="190"/>
      <c r="J371" s="190"/>
      <c r="K371" s="190"/>
      <c r="L371" s="191">
        <f>Arkusz13!C17</f>
        <v>1</v>
      </c>
      <c r="M371" s="191"/>
      <c r="N371" s="47">
        <f>Arkusz13!C33</f>
        <v>3</v>
      </c>
      <c r="O371" s="47">
        <f>Arkusz13!C49</f>
        <v>0</v>
      </c>
      <c r="P371" s="47">
        <f>Arkusz13!C65</f>
        <v>0</v>
      </c>
      <c r="Q371" s="47">
        <f>Arkusz13!C81</f>
        <v>0</v>
      </c>
      <c r="R371" s="47">
        <f>Arkusz13!C97</f>
        <v>0</v>
      </c>
      <c r="S371" s="47">
        <f>Arkusz13!C113</f>
        <v>0</v>
      </c>
      <c r="T371" s="47">
        <f>Arkusz13!C129-SUM(N371:S371)</f>
        <v>2</v>
      </c>
      <c r="U371" s="68">
        <f t="shared" si="17"/>
        <v>5</v>
      </c>
      <c r="V371" s="69"/>
    </row>
    <row r="372" spans="1:22" ht="15.75" thickBot="1" x14ac:dyDescent="0.3">
      <c r="C372" s="295" t="s">
        <v>1</v>
      </c>
      <c r="D372" s="296"/>
      <c r="E372" s="296"/>
      <c r="F372" s="296"/>
      <c r="G372" s="296"/>
      <c r="H372" s="296"/>
      <c r="I372" s="296"/>
      <c r="J372" s="296"/>
      <c r="K372" s="296"/>
      <c r="L372" s="297">
        <f>SUM(L356:L371)</f>
        <v>1917</v>
      </c>
      <c r="M372" s="297"/>
      <c r="N372" s="45">
        <f t="shared" ref="N372:U372" si="18">SUM(N356:N371)</f>
        <v>389</v>
      </c>
      <c r="O372" s="45">
        <f t="shared" si="18"/>
        <v>117</v>
      </c>
      <c r="P372" s="45">
        <f t="shared" si="18"/>
        <v>200</v>
      </c>
      <c r="Q372" s="45">
        <f t="shared" si="18"/>
        <v>41</v>
      </c>
      <c r="R372" s="45">
        <f t="shared" si="18"/>
        <v>13</v>
      </c>
      <c r="S372" s="45">
        <f t="shared" si="18"/>
        <v>0</v>
      </c>
      <c r="T372" s="45">
        <f t="shared" si="18"/>
        <v>365</v>
      </c>
      <c r="U372" s="297">
        <f t="shared" si="18"/>
        <v>1125</v>
      </c>
      <c r="V372" s="298"/>
    </row>
    <row r="373" spans="1:22" x14ac:dyDescent="0.25">
      <c r="A373" s="30"/>
      <c r="B373" s="30"/>
      <c r="C373" s="30"/>
      <c r="D373" s="30"/>
      <c r="E373" s="30"/>
      <c r="F373" s="30"/>
      <c r="G373" s="30"/>
      <c r="H373" s="30"/>
      <c r="I373" s="30"/>
      <c r="J373" s="31"/>
      <c r="K373" s="31"/>
      <c r="L373" s="31"/>
      <c r="M373" s="31"/>
      <c r="N373" s="31"/>
      <c r="O373" s="31"/>
      <c r="P373" s="31"/>
      <c r="Q373" s="31"/>
      <c r="R373" s="31"/>
      <c r="S373" s="31"/>
      <c r="T373" s="31"/>
    </row>
    <row r="376" spans="1:22" ht="15" customHeight="1" x14ac:dyDescent="0.25"/>
    <row r="397" spans="1:21" ht="20.25" customHeight="1" thickBot="1" x14ac:dyDescent="0.3"/>
    <row r="398" spans="1:21" ht="21.75" customHeight="1" x14ac:dyDescent="0.25">
      <c r="D398" s="169" t="s">
        <v>3</v>
      </c>
      <c r="E398" s="170"/>
      <c r="F398" s="170"/>
      <c r="G398" s="170"/>
      <c r="H398" s="170"/>
      <c r="I398" s="170"/>
      <c r="J398" s="170"/>
      <c r="K398" s="170"/>
      <c r="L398" s="170" t="s">
        <v>4</v>
      </c>
      <c r="M398" s="170"/>
      <c r="N398" s="129" t="s">
        <v>85</v>
      </c>
      <c r="O398" s="129"/>
      <c r="P398" s="129"/>
      <c r="Q398" s="299" t="s">
        <v>86</v>
      </c>
      <c r="R398" s="300"/>
      <c r="S398" s="301"/>
    </row>
    <row r="399" spans="1:21" ht="15.75" thickBot="1" x14ac:dyDescent="0.3">
      <c r="D399" s="167" t="s">
        <v>84</v>
      </c>
      <c r="E399" s="168"/>
      <c r="F399" s="168"/>
      <c r="G399" s="168"/>
      <c r="H399" s="168"/>
      <c r="I399" s="168"/>
      <c r="J399" s="168"/>
      <c r="K399" s="168"/>
      <c r="L399" s="88">
        <f>Arkusz14!B2</f>
        <v>31</v>
      </c>
      <c r="M399" s="88"/>
      <c r="N399" s="88">
        <f>Arkusz14!B3</f>
        <v>12</v>
      </c>
      <c r="O399" s="88"/>
      <c r="P399" s="88"/>
      <c r="Q399" s="171">
        <f>Arkusz14!B4</f>
        <v>2</v>
      </c>
      <c r="R399" s="172"/>
      <c r="S399" s="173"/>
    </row>
    <row r="400" spans="1:21" x14ac:dyDescent="0.25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</row>
    <row r="401" spans="1:25" x14ac:dyDescent="0.25">
      <c r="A401" s="188" t="s">
        <v>161</v>
      </c>
      <c r="B401" s="74"/>
      <c r="C401" s="74"/>
      <c r="D401" s="74"/>
      <c r="E401" s="74"/>
      <c r="F401" s="74"/>
      <c r="G401" s="74"/>
      <c r="H401" s="74"/>
      <c r="I401" s="74"/>
      <c r="J401" s="74"/>
      <c r="K401" s="74"/>
      <c r="L401" s="74"/>
      <c r="M401" s="74"/>
      <c r="N401" s="74"/>
      <c r="O401" s="74"/>
      <c r="P401" s="74"/>
      <c r="Q401" s="74"/>
      <c r="R401" s="74"/>
      <c r="S401" s="74"/>
      <c r="T401" s="74"/>
      <c r="U401" s="74"/>
      <c r="V401" s="74"/>
      <c r="W401" s="74"/>
      <c r="X401" s="74"/>
      <c r="Y401" s="74"/>
    </row>
    <row r="402" spans="1:25" s="48" customFormat="1" x14ac:dyDescent="0.25">
      <c r="A402" s="188"/>
      <c r="B402" s="74"/>
      <c r="C402" s="74"/>
      <c r="D402" s="74"/>
      <c r="E402" s="74"/>
      <c r="F402" s="74"/>
      <c r="G402" s="74"/>
      <c r="H402" s="74"/>
      <c r="I402" s="74"/>
      <c r="J402" s="74"/>
      <c r="K402" s="74"/>
      <c r="L402" s="74"/>
      <c r="M402" s="74"/>
      <c r="N402" s="74"/>
      <c r="O402" s="74"/>
      <c r="P402" s="74"/>
      <c r="Q402" s="74"/>
      <c r="R402" s="74"/>
      <c r="S402" s="74"/>
      <c r="T402" s="74"/>
      <c r="U402" s="74"/>
      <c r="V402" s="74"/>
      <c r="W402" s="74"/>
      <c r="X402" s="74"/>
      <c r="Y402" s="74"/>
    </row>
    <row r="403" spans="1:25" s="48" customFormat="1" x14ac:dyDescent="0.25">
      <c r="A403" s="188"/>
      <c r="B403" s="74"/>
      <c r="C403" s="74"/>
      <c r="D403" s="74"/>
      <c r="E403" s="74"/>
      <c r="F403" s="74"/>
      <c r="G403" s="74"/>
      <c r="H403" s="74"/>
      <c r="I403" s="74"/>
      <c r="J403" s="74"/>
      <c r="K403" s="74"/>
      <c r="L403" s="74"/>
      <c r="M403" s="74"/>
      <c r="N403" s="74"/>
      <c r="O403" s="74"/>
      <c r="P403" s="74"/>
      <c r="Q403" s="74"/>
      <c r="R403" s="74"/>
      <c r="S403" s="74"/>
      <c r="T403" s="74"/>
      <c r="U403" s="74"/>
      <c r="V403" s="74"/>
      <c r="W403" s="74"/>
      <c r="X403" s="74"/>
      <c r="Y403" s="74"/>
    </row>
    <row r="404" spans="1:25" s="48" customFormat="1" x14ac:dyDescent="0.25">
      <c r="A404" s="188"/>
      <c r="B404" s="74"/>
      <c r="C404" s="74"/>
      <c r="D404" s="74"/>
      <c r="E404" s="74"/>
      <c r="F404" s="74"/>
      <c r="G404" s="74"/>
      <c r="H404" s="74"/>
      <c r="I404" s="74"/>
      <c r="J404" s="74"/>
      <c r="K404" s="74"/>
      <c r="L404" s="74"/>
      <c r="M404" s="74"/>
      <c r="N404" s="74"/>
      <c r="O404" s="74"/>
      <c r="P404" s="74"/>
      <c r="Q404" s="74"/>
      <c r="R404" s="74"/>
      <c r="S404" s="74"/>
      <c r="T404" s="74"/>
      <c r="U404" s="74"/>
      <c r="V404" s="74"/>
      <c r="W404" s="74"/>
      <c r="X404" s="74"/>
      <c r="Y404" s="74"/>
    </row>
    <row r="405" spans="1:25" s="48" customFormat="1" x14ac:dyDescent="0.25">
      <c r="A405" s="188"/>
      <c r="B405" s="74"/>
      <c r="C405" s="74"/>
      <c r="D405" s="74"/>
      <c r="E405" s="74"/>
      <c r="F405" s="74"/>
      <c r="G405" s="74"/>
      <c r="H405" s="74"/>
      <c r="I405" s="74"/>
      <c r="J405" s="74"/>
      <c r="K405" s="74"/>
      <c r="L405" s="74"/>
      <c r="M405" s="74"/>
      <c r="N405" s="74"/>
      <c r="O405" s="74"/>
      <c r="P405" s="74"/>
      <c r="Q405" s="74"/>
      <c r="R405" s="74"/>
      <c r="S405" s="74"/>
      <c r="T405" s="74"/>
      <c r="U405" s="74"/>
      <c r="V405" s="74"/>
      <c r="W405" s="74"/>
      <c r="X405" s="74"/>
      <c r="Y405" s="74"/>
    </row>
    <row r="406" spans="1:25" x14ac:dyDescent="0.25">
      <c r="A406" s="74"/>
      <c r="B406" s="74"/>
      <c r="C406" s="74"/>
      <c r="D406" s="74"/>
      <c r="E406" s="74"/>
      <c r="F406" s="74"/>
      <c r="G406" s="74"/>
      <c r="H406" s="74"/>
      <c r="I406" s="74"/>
      <c r="J406" s="74"/>
      <c r="K406" s="74"/>
      <c r="L406" s="74"/>
      <c r="M406" s="74"/>
      <c r="N406" s="74"/>
      <c r="O406" s="74"/>
      <c r="P406" s="74"/>
      <c r="Q406" s="74"/>
      <c r="R406" s="74"/>
      <c r="S406" s="74"/>
      <c r="T406" s="74"/>
      <c r="U406" s="74"/>
      <c r="V406" s="74"/>
      <c r="W406" s="74"/>
      <c r="X406" s="74"/>
      <c r="Y406" s="74"/>
    </row>
    <row r="407" spans="1:25" x14ac:dyDescent="0.25">
      <c r="A407" s="74"/>
      <c r="B407" s="74"/>
      <c r="C407" s="74"/>
      <c r="D407" s="74"/>
      <c r="E407" s="74"/>
      <c r="F407" s="74"/>
      <c r="G407" s="74"/>
      <c r="H407" s="74"/>
      <c r="I407" s="74"/>
      <c r="J407" s="74"/>
      <c r="K407" s="74"/>
      <c r="L407" s="74"/>
      <c r="M407" s="74"/>
      <c r="N407" s="74"/>
      <c r="O407" s="74"/>
      <c r="P407" s="74"/>
      <c r="Q407" s="74"/>
      <c r="R407" s="74"/>
      <c r="S407" s="74"/>
      <c r="T407" s="74"/>
      <c r="U407" s="74"/>
      <c r="V407" s="74"/>
      <c r="W407" s="74"/>
      <c r="X407" s="74"/>
      <c r="Y407" s="74"/>
    </row>
    <row r="408" spans="1:25" x14ac:dyDescent="0.25">
      <c r="A408" s="74"/>
      <c r="B408" s="74"/>
      <c r="C408" s="74"/>
      <c r="D408" s="74"/>
      <c r="E408" s="74"/>
      <c r="F408" s="74"/>
      <c r="G408" s="74"/>
      <c r="H408" s="74"/>
      <c r="I408" s="74"/>
      <c r="J408" s="74"/>
      <c r="K408" s="74"/>
      <c r="L408" s="74"/>
      <c r="M408" s="74"/>
      <c r="N408" s="74"/>
      <c r="O408" s="74"/>
      <c r="P408" s="74"/>
      <c r="Q408" s="74"/>
      <c r="R408" s="74"/>
      <c r="S408" s="74"/>
      <c r="T408" s="74"/>
      <c r="U408" s="74"/>
      <c r="V408" s="74"/>
      <c r="W408" s="74"/>
      <c r="X408" s="74"/>
      <c r="Y408" s="74"/>
    </row>
    <row r="409" spans="1:25" x14ac:dyDescent="0.25">
      <c r="A409" s="74"/>
      <c r="B409" s="74"/>
      <c r="C409" s="74"/>
      <c r="D409" s="74"/>
      <c r="E409" s="74"/>
      <c r="F409" s="74"/>
      <c r="G409" s="74"/>
      <c r="H409" s="74"/>
      <c r="I409" s="74"/>
      <c r="J409" s="74"/>
      <c r="K409" s="74"/>
      <c r="L409" s="74"/>
      <c r="M409" s="74"/>
      <c r="N409" s="74"/>
      <c r="O409" s="74"/>
      <c r="P409" s="74"/>
      <c r="Q409" s="74"/>
      <c r="R409" s="74"/>
      <c r="S409" s="74"/>
      <c r="T409" s="74"/>
      <c r="U409" s="74"/>
      <c r="V409" s="74"/>
      <c r="W409" s="74"/>
      <c r="X409" s="74"/>
      <c r="Y409" s="74"/>
    </row>
    <row r="410" spans="1:25" x14ac:dyDescent="0.25">
      <c r="A410" s="74"/>
      <c r="B410" s="74"/>
      <c r="C410" s="74"/>
      <c r="D410" s="74"/>
      <c r="E410" s="74"/>
      <c r="F410" s="74"/>
      <c r="G410" s="74"/>
      <c r="H410" s="74"/>
      <c r="I410" s="74"/>
      <c r="J410" s="74"/>
      <c r="K410" s="74"/>
      <c r="L410" s="74"/>
      <c r="M410" s="74"/>
      <c r="N410" s="74"/>
      <c r="O410" s="74"/>
      <c r="P410" s="74"/>
      <c r="Q410" s="74"/>
      <c r="R410" s="74"/>
      <c r="S410" s="74"/>
      <c r="T410" s="74"/>
      <c r="U410" s="74"/>
      <c r="V410" s="74"/>
      <c r="W410" s="74"/>
      <c r="X410" s="74"/>
      <c r="Y410" s="74"/>
    </row>
    <row r="412" spans="1:25" s="51" customFormat="1" x14ac:dyDescent="0.25">
      <c r="A412" s="52" t="s">
        <v>154</v>
      </c>
      <c r="B412" s="52"/>
      <c r="C412" s="52"/>
      <c r="D412" s="52"/>
      <c r="E412" s="52"/>
      <c r="F412" s="52"/>
      <c r="Y412" s="6"/>
    </row>
    <row r="413" spans="1:25" s="51" customFormat="1" ht="15.75" thickBot="1" x14ac:dyDescent="0.3">
      <c r="Y413" s="6"/>
    </row>
    <row r="414" spans="1:25" s="51" customFormat="1" x14ac:dyDescent="0.25">
      <c r="D414" s="80" t="s">
        <v>155</v>
      </c>
      <c r="E414" s="75"/>
      <c r="F414" s="75"/>
      <c r="G414" s="75"/>
      <c r="H414" s="75" t="s">
        <v>4</v>
      </c>
      <c r="I414" s="75"/>
      <c r="J414" s="75"/>
      <c r="K414" s="75" t="s">
        <v>156</v>
      </c>
      <c r="L414" s="75"/>
      <c r="M414" s="81"/>
      <c r="Y414" s="6"/>
    </row>
    <row r="415" spans="1:25" s="51" customFormat="1" x14ac:dyDescent="0.25">
      <c r="D415" s="82" t="s">
        <v>157</v>
      </c>
      <c r="E415" s="83"/>
      <c r="F415" s="83"/>
      <c r="G415" s="83"/>
      <c r="H415" s="68">
        <v>61790</v>
      </c>
      <c r="I415" s="68"/>
      <c r="J415" s="68"/>
      <c r="K415" s="68">
        <v>55337</v>
      </c>
      <c r="L415" s="68"/>
      <c r="M415" s="69"/>
      <c r="Y415" s="6"/>
    </row>
    <row r="416" spans="1:25" s="51" customFormat="1" x14ac:dyDescent="0.25">
      <c r="D416" s="186" t="s">
        <v>158</v>
      </c>
      <c r="E416" s="187"/>
      <c r="F416" s="187"/>
      <c r="G416" s="187"/>
      <c r="H416" s="68">
        <v>2569</v>
      </c>
      <c r="I416" s="68"/>
      <c r="J416" s="68"/>
      <c r="K416" s="68">
        <v>2119</v>
      </c>
      <c r="L416" s="68"/>
      <c r="M416" s="69"/>
      <c r="Y416" s="6"/>
    </row>
    <row r="417" spans="1:25" s="51" customFormat="1" ht="15.75" thickBot="1" x14ac:dyDescent="0.3">
      <c r="D417" s="165" t="s">
        <v>20</v>
      </c>
      <c r="E417" s="166"/>
      <c r="F417" s="166"/>
      <c r="G417" s="166"/>
      <c r="H417" s="68">
        <v>871</v>
      </c>
      <c r="I417" s="68"/>
      <c r="J417" s="68"/>
      <c r="K417" s="68">
        <v>908</v>
      </c>
      <c r="L417" s="68"/>
      <c r="M417" s="69"/>
      <c r="Y417" s="6"/>
    </row>
    <row r="418" spans="1:25" s="51" customFormat="1" ht="15.75" thickBot="1" x14ac:dyDescent="0.3">
      <c r="D418" s="70" t="s">
        <v>1</v>
      </c>
      <c r="E418" s="71"/>
      <c r="F418" s="71"/>
      <c r="G418" s="71"/>
      <c r="H418" s="72">
        <f>SUM(H415:J417)</f>
        <v>65230</v>
      </c>
      <c r="I418" s="72"/>
      <c r="J418" s="72"/>
      <c r="K418" s="72">
        <f>SUM(K415:M417)</f>
        <v>58364</v>
      </c>
      <c r="L418" s="72"/>
      <c r="M418" s="73"/>
      <c r="Y418" s="6"/>
    </row>
    <row r="419" spans="1:25" s="51" customFormat="1" ht="24" customHeight="1" x14ac:dyDescent="0.25">
      <c r="D419" s="63"/>
      <c r="E419" s="63"/>
      <c r="F419" s="63"/>
      <c r="G419" s="63"/>
      <c r="H419" s="63"/>
      <c r="I419" s="63"/>
      <c r="J419" s="63"/>
      <c r="K419" s="63"/>
      <c r="L419" s="63"/>
      <c r="M419" s="63"/>
      <c r="Y419" s="6"/>
    </row>
    <row r="420" spans="1:25" s="51" customFormat="1" ht="24" customHeight="1" x14ac:dyDescent="0.25">
      <c r="D420" s="63"/>
      <c r="E420" s="63"/>
      <c r="F420" s="63"/>
      <c r="G420" s="63"/>
      <c r="H420" s="63"/>
      <c r="I420" s="63"/>
      <c r="J420" s="63"/>
      <c r="K420" s="63"/>
      <c r="L420" s="63"/>
      <c r="M420" s="63"/>
      <c r="Y420" s="6"/>
    </row>
    <row r="421" spans="1:25" s="51" customFormat="1" ht="24" customHeight="1" x14ac:dyDescent="0.25">
      <c r="D421" s="63"/>
      <c r="E421" s="63"/>
      <c r="F421" s="63"/>
      <c r="G421" s="63"/>
      <c r="H421" s="63"/>
      <c r="I421" s="63"/>
      <c r="J421" s="63"/>
      <c r="K421" s="63"/>
      <c r="L421" s="63"/>
      <c r="M421" s="63"/>
      <c r="Y421" s="6"/>
    </row>
    <row r="422" spans="1:25" s="51" customFormat="1" ht="24" customHeight="1" x14ac:dyDescent="0.25">
      <c r="D422" s="63"/>
      <c r="E422" s="63"/>
      <c r="F422" s="63"/>
      <c r="G422" s="63"/>
      <c r="H422" s="63"/>
      <c r="I422" s="63"/>
      <c r="J422" s="63"/>
      <c r="K422" s="63"/>
      <c r="L422" s="63"/>
      <c r="M422" s="63"/>
      <c r="Y422" s="6"/>
    </row>
    <row r="423" spans="1:25" s="51" customFormat="1" ht="24" customHeight="1" x14ac:dyDescent="0.25">
      <c r="D423" s="63"/>
      <c r="E423" s="63"/>
      <c r="F423" s="63"/>
      <c r="G423" s="63"/>
      <c r="H423" s="63"/>
      <c r="I423" s="63"/>
      <c r="J423" s="63"/>
      <c r="K423" s="63"/>
      <c r="L423" s="63"/>
      <c r="M423" s="63"/>
      <c r="Y423" s="6"/>
    </row>
    <row r="424" spans="1:25" s="51" customFormat="1" ht="15" customHeight="1" x14ac:dyDescent="0.25">
      <c r="Y424" s="6"/>
    </row>
    <row r="425" spans="1:25" s="51" customFormat="1" ht="15" customHeight="1" x14ac:dyDescent="0.25">
      <c r="A425" s="74" t="s">
        <v>159</v>
      </c>
      <c r="B425" s="74"/>
      <c r="C425" s="74"/>
      <c r="D425" s="74"/>
      <c r="E425" s="74"/>
      <c r="F425" s="74"/>
      <c r="G425" s="74"/>
      <c r="H425" s="74"/>
      <c r="I425" s="74"/>
      <c r="J425" s="74"/>
      <c r="K425" s="74"/>
      <c r="L425" s="74"/>
      <c r="M425" s="74"/>
      <c r="N425" s="74"/>
      <c r="O425" s="74"/>
      <c r="P425" s="74"/>
      <c r="Q425" s="74"/>
      <c r="R425" s="74"/>
      <c r="S425" s="74"/>
      <c r="T425" s="74"/>
      <c r="U425" s="74"/>
      <c r="V425" s="74"/>
      <c r="W425" s="74"/>
      <c r="X425" s="74"/>
      <c r="Y425" s="74"/>
    </row>
    <row r="426" spans="1:25" s="51" customFormat="1" x14ac:dyDescent="0.25">
      <c r="A426" s="74"/>
      <c r="B426" s="74"/>
      <c r="C426" s="74"/>
      <c r="D426" s="74"/>
      <c r="E426" s="74"/>
      <c r="F426" s="74"/>
      <c r="G426" s="74"/>
      <c r="H426" s="74"/>
      <c r="I426" s="74"/>
      <c r="J426" s="74"/>
      <c r="K426" s="74"/>
      <c r="L426" s="74"/>
      <c r="M426" s="74"/>
      <c r="N426" s="74"/>
      <c r="O426" s="74"/>
      <c r="P426" s="74"/>
      <c r="Q426" s="74"/>
      <c r="R426" s="74"/>
      <c r="S426" s="74"/>
      <c r="T426" s="74"/>
      <c r="U426" s="74"/>
      <c r="V426" s="74"/>
      <c r="W426" s="74"/>
      <c r="X426" s="74"/>
      <c r="Y426" s="74"/>
    </row>
    <row r="427" spans="1:25" s="51" customFormat="1" x14ac:dyDescent="0.25">
      <c r="A427" s="74"/>
      <c r="B427" s="74"/>
      <c r="C427" s="74"/>
      <c r="D427" s="74"/>
      <c r="E427" s="74"/>
      <c r="F427" s="74"/>
      <c r="G427" s="74"/>
      <c r="H427" s="74"/>
      <c r="I427" s="74"/>
      <c r="J427" s="74"/>
      <c r="K427" s="74"/>
      <c r="L427" s="74"/>
      <c r="M427" s="74"/>
      <c r="N427" s="74"/>
      <c r="O427" s="74"/>
      <c r="P427" s="74"/>
      <c r="Q427" s="74"/>
      <c r="R427" s="74"/>
      <c r="S427" s="74"/>
      <c r="T427" s="74"/>
      <c r="U427" s="74"/>
      <c r="V427" s="74"/>
      <c r="W427" s="74"/>
      <c r="X427" s="74"/>
      <c r="Y427" s="74"/>
    </row>
    <row r="428" spans="1:25" s="51" customFormat="1" x14ac:dyDescent="0.25">
      <c r="Y428" s="6"/>
    </row>
    <row r="429" spans="1:25" s="51" customFormat="1" x14ac:dyDescent="0.25">
      <c r="Y429" s="6"/>
    </row>
    <row r="430" spans="1:25" s="51" customFormat="1" x14ac:dyDescent="0.25">
      <c r="Y430" s="6"/>
    </row>
    <row r="431" spans="1:25" s="51" customFormat="1" x14ac:dyDescent="0.25">
      <c r="Y431" s="6"/>
    </row>
    <row r="432" spans="1:25" s="51" customFormat="1" x14ac:dyDescent="0.25">
      <c r="Y432" s="6"/>
    </row>
    <row r="433" spans="1:25" s="51" customFormat="1" x14ac:dyDescent="0.25">
      <c r="Y433" s="6"/>
    </row>
    <row r="435" spans="1:25" x14ac:dyDescent="0.25">
      <c r="A435" s="10" t="s">
        <v>162</v>
      </c>
      <c r="B435" s="10"/>
      <c r="C435" s="10"/>
      <c r="D435" s="10"/>
      <c r="E435" s="10"/>
      <c r="F435" s="10"/>
      <c r="G435" s="10"/>
      <c r="H435" s="10"/>
      <c r="I435" s="10"/>
      <c r="J435" s="10"/>
    </row>
    <row r="436" spans="1:25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10"/>
    </row>
    <row r="437" spans="1:25" ht="15.75" thickBot="1" x14ac:dyDescent="0.3">
      <c r="A437" s="10"/>
      <c r="B437" s="10"/>
      <c r="C437" s="10"/>
      <c r="D437" s="10"/>
      <c r="E437" s="10"/>
      <c r="F437" s="10"/>
      <c r="G437" s="10"/>
      <c r="H437" s="10"/>
      <c r="I437" s="10"/>
      <c r="J437" s="10"/>
    </row>
    <row r="438" spans="1:25" x14ac:dyDescent="0.25">
      <c r="D438" s="274" t="s">
        <v>44</v>
      </c>
      <c r="E438" s="275"/>
      <c r="F438" s="275"/>
      <c r="G438" s="278" t="str">
        <f>CONCATENATE(Arkusz18!A2," - ",Arkusz18!B2," r.")</f>
        <v>01.04.2016 - 30.04.2016 r.</v>
      </c>
      <c r="H438" s="278"/>
      <c r="I438" s="278"/>
      <c r="J438" s="278"/>
      <c r="K438" s="278"/>
      <c r="L438" s="278"/>
      <c r="M438" s="278"/>
      <c r="N438" s="278"/>
      <c r="O438" s="278"/>
      <c r="P438" s="278"/>
      <c r="Q438" s="278"/>
      <c r="R438" s="279"/>
    </row>
    <row r="439" spans="1:25" ht="24" customHeight="1" x14ac:dyDescent="0.25">
      <c r="D439" s="276"/>
      <c r="E439" s="277"/>
      <c r="F439" s="277"/>
      <c r="G439" s="280" t="s">
        <v>61</v>
      </c>
      <c r="H439" s="280"/>
      <c r="I439" s="280"/>
      <c r="J439" s="280" t="s">
        <v>89</v>
      </c>
      <c r="K439" s="280"/>
      <c r="L439" s="280"/>
      <c r="M439" s="280" t="s">
        <v>60</v>
      </c>
      <c r="N439" s="280"/>
      <c r="O439" s="280"/>
      <c r="P439" s="280" t="s">
        <v>88</v>
      </c>
      <c r="Q439" s="280"/>
      <c r="R439" s="281"/>
    </row>
    <row r="440" spans="1:25" ht="15" customHeight="1" x14ac:dyDescent="0.25">
      <c r="D440" s="288" t="s">
        <v>87</v>
      </c>
      <c r="E440" s="289"/>
      <c r="F440" s="289"/>
      <c r="G440" s="273">
        <f>Arkusz16!A2</f>
        <v>6485</v>
      </c>
      <c r="H440" s="273"/>
      <c r="I440" s="273"/>
      <c r="J440" s="273">
        <f>Arkusz16!A3</f>
        <v>1</v>
      </c>
      <c r="K440" s="273"/>
      <c r="L440" s="273"/>
      <c r="M440" s="273">
        <f>Arkusz16!A4</f>
        <v>0</v>
      </c>
      <c r="N440" s="273"/>
      <c r="O440" s="273"/>
      <c r="P440" s="273">
        <f>Arkusz16!A5</f>
        <v>16</v>
      </c>
      <c r="Q440" s="273"/>
      <c r="R440" s="273"/>
    </row>
    <row r="441" spans="1:25" x14ac:dyDescent="0.25">
      <c r="D441" s="282" t="s">
        <v>46</v>
      </c>
      <c r="E441" s="283"/>
      <c r="F441" s="283"/>
      <c r="G441" s="284">
        <f>Arkusz16!A6</f>
        <v>4204</v>
      </c>
      <c r="H441" s="284"/>
      <c r="I441" s="284"/>
      <c r="J441" s="285">
        <f>Arkusz16!A7</f>
        <v>5</v>
      </c>
      <c r="K441" s="286"/>
      <c r="L441" s="287"/>
      <c r="M441" s="285">
        <f>Arkusz16!A8</f>
        <v>0</v>
      </c>
      <c r="N441" s="286"/>
      <c r="O441" s="287"/>
      <c r="P441" s="285">
        <f>Arkusz16!A9</f>
        <v>15</v>
      </c>
      <c r="Q441" s="286"/>
      <c r="R441" s="287"/>
    </row>
    <row r="442" spans="1:25" ht="15.75" thickBot="1" x14ac:dyDescent="0.3">
      <c r="D442" s="291" t="s">
        <v>47</v>
      </c>
      <c r="E442" s="292"/>
      <c r="F442" s="292"/>
      <c r="G442" s="293">
        <f>Arkusz16!A10</f>
        <v>2563</v>
      </c>
      <c r="H442" s="293"/>
      <c r="I442" s="293"/>
      <c r="J442" s="293">
        <f>Arkusz16!A11</f>
        <v>7</v>
      </c>
      <c r="K442" s="293"/>
      <c r="L442" s="293"/>
      <c r="M442" s="293">
        <f>Arkusz16!A12</f>
        <v>0</v>
      </c>
      <c r="N442" s="293"/>
      <c r="O442" s="293"/>
      <c r="P442" s="293">
        <f>Arkusz16!A13</f>
        <v>10</v>
      </c>
      <c r="Q442" s="293"/>
      <c r="R442" s="293"/>
    </row>
    <row r="443" spans="1:25" ht="15.75" thickBot="1" x14ac:dyDescent="0.3">
      <c r="D443" s="270" t="s">
        <v>45</v>
      </c>
      <c r="E443" s="271"/>
      <c r="F443" s="271"/>
      <c r="G443" s="272">
        <f>SUM(G440:I442)</f>
        <v>13252</v>
      </c>
      <c r="H443" s="272"/>
      <c r="I443" s="272"/>
      <c r="J443" s="272">
        <f t="shared" ref="J443" si="19">SUM(J440:L442)</f>
        <v>13</v>
      </c>
      <c r="K443" s="272"/>
      <c r="L443" s="272"/>
      <c r="M443" s="272">
        <f t="shared" ref="M443" si="20">SUM(M440:O442)</f>
        <v>0</v>
      </c>
      <c r="N443" s="272"/>
      <c r="O443" s="272"/>
      <c r="P443" s="272">
        <f t="shared" ref="P443" si="21">SUM(P440:R442)</f>
        <v>41</v>
      </c>
      <c r="Q443" s="272"/>
      <c r="R443" s="294"/>
    </row>
    <row r="444" spans="1:25" x14ac:dyDescent="0.25">
      <c r="A444" s="32"/>
      <c r="B444" s="32"/>
      <c r="C444" s="32"/>
      <c r="D444" s="31"/>
      <c r="E444" s="31"/>
      <c r="F444" s="31"/>
      <c r="G444" s="31"/>
      <c r="H444" s="31"/>
      <c r="I444" s="31"/>
      <c r="J444" s="31"/>
      <c r="K444" s="31"/>
      <c r="L444" s="31"/>
      <c r="M444" s="31"/>
      <c r="N444" s="31"/>
      <c r="O444" s="31"/>
    </row>
    <row r="446" spans="1:25" ht="15.75" thickBot="1" x14ac:dyDescent="0.3"/>
    <row r="447" spans="1:25" x14ac:dyDescent="0.25">
      <c r="D447" s="274" t="s">
        <v>44</v>
      </c>
      <c r="E447" s="275"/>
      <c r="F447" s="275"/>
      <c r="G447" s="278" t="str">
        <f>CONCATENATE(Arkusz18!C2," - ",Arkusz18!B2," r.")</f>
        <v>01.01.2016 - 30.04.2016 r.</v>
      </c>
      <c r="H447" s="278"/>
      <c r="I447" s="278"/>
      <c r="J447" s="278"/>
      <c r="K447" s="278"/>
      <c r="L447" s="278"/>
      <c r="M447" s="278"/>
      <c r="N447" s="278"/>
      <c r="O447" s="278"/>
      <c r="P447" s="278"/>
      <c r="Q447" s="278"/>
      <c r="R447" s="279"/>
    </row>
    <row r="448" spans="1:25" ht="23.25" customHeight="1" x14ac:dyDescent="0.25">
      <c r="D448" s="276"/>
      <c r="E448" s="277"/>
      <c r="F448" s="277"/>
      <c r="G448" s="280" t="s">
        <v>61</v>
      </c>
      <c r="H448" s="280"/>
      <c r="I448" s="280"/>
      <c r="J448" s="280" t="s">
        <v>89</v>
      </c>
      <c r="K448" s="280"/>
      <c r="L448" s="280"/>
      <c r="M448" s="280" t="s">
        <v>60</v>
      </c>
      <c r="N448" s="280"/>
      <c r="O448" s="280"/>
      <c r="P448" s="280" t="s">
        <v>88</v>
      </c>
      <c r="Q448" s="280"/>
      <c r="R448" s="281"/>
    </row>
    <row r="449" spans="1:25" x14ac:dyDescent="0.25">
      <c r="D449" s="288" t="s">
        <v>87</v>
      </c>
      <c r="E449" s="289"/>
      <c r="F449" s="289"/>
      <c r="G449" s="273">
        <f>Arkusz17!A2</f>
        <v>18175</v>
      </c>
      <c r="H449" s="273"/>
      <c r="I449" s="273"/>
      <c r="J449" s="273">
        <f>Arkusz17!A3</f>
        <v>5</v>
      </c>
      <c r="K449" s="273"/>
      <c r="L449" s="273"/>
      <c r="M449" s="273">
        <f>Arkusz17!A4</f>
        <v>0</v>
      </c>
      <c r="N449" s="273"/>
      <c r="O449" s="273"/>
      <c r="P449" s="273">
        <f>Arkusz17!A5</f>
        <v>30</v>
      </c>
      <c r="Q449" s="273"/>
      <c r="R449" s="273"/>
    </row>
    <row r="450" spans="1:25" x14ac:dyDescent="0.25">
      <c r="D450" s="282" t="s">
        <v>46</v>
      </c>
      <c r="E450" s="283"/>
      <c r="F450" s="283"/>
      <c r="G450" s="284">
        <f>Arkusz17!A6</f>
        <v>12317</v>
      </c>
      <c r="H450" s="284"/>
      <c r="I450" s="284"/>
      <c r="J450" s="284">
        <f>Arkusz17!A7</f>
        <v>24</v>
      </c>
      <c r="K450" s="284"/>
      <c r="L450" s="284"/>
      <c r="M450" s="284">
        <f>Arkusz17!A8</f>
        <v>0</v>
      </c>
      <c r="N450" s="284"/>
      <c r="O450" s="284"/>
      <c r="P450" s="284">
        <f>Arkusz17!A9</f>
        <v>63</v>
      </c>
      <c r="Q450" s="284"/>
      <c r="R450" s="284"/>
    </row>
    <row r="451" spans="1:25" ht="15.75" thickBot="1" x14ac:dyDescent="0.3">
      <c r="D451" s="291" t="s">
        <v>47</v>
      </c>
      <c r="E451" s="292"/>
      <c r="F451" s="292"/>
      <c r="G451" s="293">
        <f>Arkusz17!A10</f>
        <v>7316</v>
      </c>
      <c r="H451" s="293"/>
      <c r="I451" s="293"/>
      <c r="J451" s="293">
        <f>Arkusz17!A11</f>
        <v>15</v>
      </c>
      <c r="K451" s="293"/>
      <c r="L451" s="293"/>
      <c r="M451" s="293">
        <f>Arkusz17!A12</f>
        <v>0</v>
      </c>
      <c r="N451" s="293"/>
      <c r="O451" s="293"/>
      <c r="P451" s="293">
        <f>Arkusz17!A13</f>
        <v>68</v>
      </c>
      <c r="Q451" s="293"/>
      <c r="R451" s="293"/>
    </row>
    <row r="452" spans="1:25" ht="15.75" thickBot="1" x14ac:dyDescent="0.3">
      <c r="D452" s="270" t="s">
        <v>45</v>
      </c>
      <c r="E452" s="271"/>
      <c r="F452" s="271"/>
      <c r="G452" s="272">
        <f>SUM(G449:I451)</f>
        <v>37808</v>
      </c>
      <c r="H452" s="272"/>
      <c r="I452" s="272"/>
      <c r="J452" s="272">
        <f t="shared" ref="J452" si="22">SUM(J449:L451)</f>
        <v>44</v>
      </c>
      <c r="K452" s="272"/>
      <c r="L452" s="272"/>
      <c r="M452" s="272">
        <f t="shared" ref="M452" si="23">SUM(M449:O451)</f>
        <v>0</v>
      </c>
      <c r="N452" s="272"/>
      <c r="O452" s="272"/>
      <c r="P452" s="272">
        <f t="shared" ref="P452" si="24">SUM(P449:R451)</f>
        <v>161</v>
      </c>
      <c r="Q452" s="272"/>
      <c r="R452" s="294"/>
    </row>
    <row r="455" spans="1:25" x14ac:dyDescent="0.25">
      <c r="A455" s="157" t="s">
        <v>169</v>
      </c>
      <c r="B455" s="157"/>
      <c r="C455" s="157"/>
      <c r="D455" s="157"/>
      <c r="E455" s="157"/>
      <c r="F455" s="157"/>
      <c r="G455" s="157"/>
      <c r="H455" s="157"/>
      <c r="I455" s="157"/>
      <c r="J455" s="157"/>
      <c r="K455" s="157"/>
      <c r="L455" s="157"/>
      <c r="M455" s="157"/>
      <c r="N455" s="157"/>
      <c r="O455" s="157"/>
      <c r="P455" s="157"/>
      <c r="Q455" s="157"/>
      <c r="R455" s="157"/>
      <c r="S455" s="157"/>
      <c r="T455" s="157"/>
      <c r="U455" s="157"/>
      <c r="V455" s="157"/>
      <c r="W455" s="157"/>
      <c r="X455" s="157"/>
      <c r="Y455" s="157"/>
    </row>
    <row r="456" spans="1:25" x14ac:dyDescent="0.25">
      <c r="A456" s="157"/>
      <c r="B456" s="157"/>
      <c r="C456" s="157"/>
      <c r="D456" s="157"/>
      <c r="E456" s="157"/>
      <c r="F456" s="157"/>
      <c r="G456" s="157"/>
      <c r="H456" s="157"/>
      <c r="I456" s="157"/>
      <c r="J456" s="157"/>
      <c r="K456" s="157"/>
      <c r="L456" s="157"/>
      <c r="M456" s="157"/>
      <c r="N456" s="157"/>
      <c r="O456" s="157"/>
      <c r="P456" s="157"/>
      <c r="Q456" s="157"/>
      <c r="R456" s="157"/>
      <c r="S456" s="157"/>
      <c r="T456" s="157"/>
      <c r="U456" s="157"/>
      <c r="V456" s="157"/>
      <c r="W456" s="157"/>
      <c r="X456" s="157"/>
      <c r="Y456" s="157"/>
    </row>
    <row r="457" spans="1:25" x14ac:dyDescent="0.25">
      <c r="A457" s="157"/>
      <c r="B457" s="157"/>
      <c r="C457" s="157"/>
      <c r="D457" s="157"/>
      <c r="E457" s="157"/>
      <c r="F457" s="157"/>
      <c r="G457" s="157"/>
      <c r="H457" s="157"/>
      <c r="I457" s="157"/>
      <c r="J457" s="157"/>
      <c r="K457" s="157"/>
      <c r="L457" s="157"/>
      <c r="M457" s="157"/>
      <c r="N457" s="157"/>
      <c r="O457" s="157"/>
      <c r="P457" s="157"/>
      <c r="Q457" s="157"/>
      <c r="R457" s="157"/>
      <c r="S457" s="157"/>
      <c r="T457" s="157"/>
      <c r="U457" s="157"/>
      <c r="V457" s="157"/>
      <c r="W457" s="157"/>
      <c r="X457" s="157"/>
      <c r="Y457" s="157"/>
    </row>
    <row r="458" spans="1:25" x14ac:dyDescent="0.25">
      <c r="A458" s="157"/>
      <c r="B458" s="157"/>
      <c r="C458" s="157"/>
      <c r="D458" s="157"/>
      <c r="E458" s="157"/>
      <c r="F458" s="157"/>
      <c r="G458" s="157"/>
      <c r="H458" s="157"/>
      <c r="I458" s="157"/>
      <c r="J458" s="157"/>
      <c r="K458" s="157"/>
      <c r="L458" s="157"/>
      <c r="M458" s="157"/>
      <c r="N458" s="157"/>
      <c r="O458" s="157"/>
      <c r="P458" s="157"/>
      <c r="Q458" s="157"/>
      <c r="R458" s="157"/>
      <c r="S458" s="157"/>
      <c r="T458" s="157"/>
      <c r="U458" s="157"/>
      <c r="V458" s="157"/>
      <c r="W458" s="157"/>
      <c r="X458" s="157"/>
      <c r="Y458" s="157"/>
    </row>
    <row r="459" spans="1:25" x14ac:dyDescent="0.25">
      <c r="A459" s="157"/>
      <c r="B459" s="157"/>
      <c r="C459" s="157"/>
      <c r="D459" s="157"/>
      <c r="E459" s="157"/>
      <c r="F459" s="157"/>
      <c r="G459" s="157"/>
      <c r="H459" s="157"/>
      <c r="I459" s="157"/>
      <c r="J459" s="157"/>
      <c r="K459" s="157"/>
      <c r="L459" s="157"/>
      <c r="M459" s="157"/>
      <c r="N459" s="157"/>
      <c r="O459" s="157"/>
      <c r="P459" s="157"/>
      <c r="Q459" s="157"/>
      <c r="R459" s="157"/>
      <c r="S459" s="157"/>
      <c r="T459" s="157"/>
      <c r="U459" s="157"/>
      <c r="V459" s="157"/>
      <c r="W459" s="157"/>
      <c r="X459" s="157"/>
      <c r="Y459" s="157"/>
    </row>
    <row r="460" spans="1:25" x14ac:dyDescent="0.25">
      <c r="A460" s="157"/>
      <c r="B460" s="157"/>
      <c r="C460" s="157"/>
      <c r="D460" s="157"/>
      <c r="E460" s="157"/>
      <c r="F460" s="157"/>
      <c r="G460" s="157"/>
      <c r="H460" s="157"/>
      <c r="I460" s="157"/>
      <c r="J460" s="157"/>
      <c r="K460" s="157"/>
      <c r="L460" s="157"/>
      <c r="M460" s="157"/>
      <c r="N460" s="157"/>
      <c r="O460" s="157"/>
      <c r="P460" s="157"/>
      <c r="Q460" s="157"/>
      <c r="R460" s="157"/>
      <c r="S460" s="157"/>
      <c r="T460" s="157"/>
      <c r="U460" s="157"/>
      <c r="V460" s="157"/>
      <c r="W460" s="157"/>
      <c r="X460" s="157"/>
      <c r="Y460" s="157"/>
    </row>
    <row r="461" spans="1:25" x14ac:dyDescent="0.25">
      <c r="A461" s="157"/>
      <c r="B461" s="157"/>
      <c r="C461" s="157"/>
      <c r="D461" s="157"/>
      <c r="E461" s="157"/>
      <c r="F461" s="157"/>
      <c r="G461" s="157"/>
      <c r="H461" s="157"/>
      <c r="I461" s="157"/>
      <c r="J461" s="157"/>
      <c r="K461" s="157"/>
      <c r="L461" s="157"/>
      <c r="M461" s="157"/>
      <c r="N461" s="157"/>
      <c r="O461" s="157"/>
      <c r="P461" s="157"/>
      <c r="Q461" s="157"/>
      <c r="R461" s="157"/>
      <c r="S461" s="157"/>
      <c r="T461" s="157"/>
      <c r="U461" s="157"/>
      <c r="V461" s="157"/>
      <c r="W461" s="157"/>
      <c r="X461" s="157"/>
      <c r="Y461" s="157"/>
    </row>
    <row r="462" spans="1:25" x14ac:dyDescent="0.25">
      <c r="A462" s="157"/>
      <c r="B462" s="157"/>
      <c r="C462" s="157"/>
      <c r="D462" s="157"/>
      <c r="E462" s="157"/>
      <c r="F462" s="157"/>
      <c r="G462" s="157"/>
      <c r="H462" s="157"/>
      <c r="I462" s="157"/>
      <c r="J462" s="157"/>
      <c r="K462" s="157"/>
      <c r="L462" s="157"/>
      <c r="M462" s="157"/>
      <c r="N462" s="157"/>
      <c r="O462" s="157"/>
      <c r="P462" s="157"/>
      <c r="Q462" s="157"/>
      <c r="R462" s="157"/>
      <c r="S462" s="157"/>
      <c r="T462" s="157"/>
      <c r="U462" s="157"/>
      <c r="V462" s="157"/>
      <c r="W462" s="157"/>
      <c r="X462" s="157"/>
      <c r="Y462" s="157"/>
    </row>
    <row r="463" spans="1:25" x14ac:dyDescent="0.25">
      <c r="A463" s="157"/>
      <c r="B463" s="157"/>
      <c r="C463" s="157"/>
      <c r="D463" s="157"/>
      <c r="E463" s="157"/>
      <c r="F463" s="157"/>
      <c r="G463" s="157"/>
      <c r="H463" s="157"/>
      <c r="I463" s="157"/>
      <c r="J463" s="157"/>
      <c r="K463" s="157"/>
      <c r="L463" s="157"/>
      <c r="M463" s="157"/>
      <c r="N463" s="157"/>
      <c r="O463" s="157"/>
      <c r="P463" s="157"/>
      <c r="Q463" s="157"/>
      <c r="R463" s="157"/>
      <c r="S463" s="157"/>
      <c r="T463" s="157"/>
      <c r="U463" s="157"/>
      <c r="V463" s="157"/>
      <c r="W463" s="157"/>
      <c r="X463" s="157"/>
      <c r="Y463" s="157"/>
    </row>
    <row r="467" spans="1:25" x14ac:dyDescent="0.25">
      <c r="A467" s="33" t="s">
        <v>163</v>
      </c>
      <c r="B467" s="33"/>
      <c r="C467" s="33"/>
      <c r="D467" s="33"/>
      <c r="E467" s="33"/>
      <c r="F467" s="33"/>
      <c r="G467" s="33"/>
      <c r="H467" s="33"/>
      <c r="I467" s="33"/>
      <c r="J467" s="33"/>
      <c r="K467" s="33"/>
      <c r="L467" s="33"/>
      <c r="M467" s="33"/>
      <c r="N467" s="33"/>
      <c r="O467" s="33"/>
      <c r="R467" s="34"/>
      <c r="S467" s="34"/>
      <c r="T467" s="34"/>
    </row>
    <row r="468" spans="1:25" ht="15" customHeight="1" x14ac:dyDescent="0.25">
      <c r="P468" s="35"/>
      <c r="Q468" s="35"/>
      <c r="R468" s="34"/>
      <c r="S468" s="34"/>
      <c r="T468" s="34"/>
      <c r="U468" s="35"/>
    </row>
    <row r="469" spans="1:25" ht="15" customHeight="1" x14ac:dyDescent="0.25"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</row>
    <row r="470" spans="1:25" ht="15" customHeight="1" x14ac:dyDescent="0.25">
      <c r="A470" s="188" t="s">
        <v>170</v>
      </c>
      <c r="B470" s="89"/>
      <c r="C470" s="89"/>
      <c r="D470" s="89"/>
      <c r="E470" s="89"/>
      <c r="F470" s="89"/>
      <c r="G470" s="89"/>
      <c r="H470" s="89"/>
      <c r="I470" s="89"/>
      <c r="J470" s="89"/>
      <c r="K470" s="89"/>
      <c r="L470" s="89"/>
      <c r="M470" s="89"/>
      <c r="N470" s="89"/>
      <c r="O470" s="89"/>
      <c r="P470" s="89"/>
      <c r="Q470" s="89"/>
      <c r="R470" s="89"/>
      <c r="S470" s="89"/>
      <c r="T470" s="89"/>
      <c r="U470" s="89"/>
      <c r="V470" s="89"/>
      <c r="W470" s="89"/>
      <c r="X470" s="89"/>
      <c r="Y470" s="89"/>
    </row>
    <row r="471" spans="1:25" ht="15" customHeight="1" x14ac:dyDescent="0.25">
      <c r="A471" s="89"/>
      <c r="B471" s="89"/>
      <c r="C471" s="89"/>
      <c r="D471" s="89"/>
      <c r="E471" s="89"/>
      <c r="F471" s="89"/>
      <c r="G471" s="89"/>
      <c r="H471" s="89"/>
      <c r="I471" s="89"/>
      <c r="J471" s="89"/>
      <c r="K471" s="89"/>
      <c r="L471" s="89"/>
      <c r="M471" s="89"/>
      <c r="N471" s="89"/>
      <c r="O471" s="89"/>
      <c r="P471" s="89"/>
      <c r="Q471" s="89"/>
      <c r="R471" s="89"/>
      <c r="S471" s="89"/>
      <c r="T471" s="89"/>
      <c r="U471" s="89"/>
      <c r="V471" s="89"/>
      <c r="W471" s="89"/>
      <c r="X471" s="89"/>
      <c r="Y471" s="89"/>
    </row>
    <row r="472" spans="1:25" ht="15" customHeight="1" x14ac:dyDescent="0.25">
      <c r="A472" s="89"/>
      <c r="B472" s="89"/>
      <c r="C472" s="89"/>
      <c r="D472" s="89"/>
      <c r="E472" s="89"/>
      <c r="F472" s="89"/>
      <c r="G472" s="89"/>
      <c r="H472" s="89"/>
      <c r="I472" s="89"/>
      <c r="J472" s="89"/>
      <c r="K472" s="89"/>
      <c r="L472" s="89"/>
      <c r="M472" s="89"/>
      <c r="N472" s="89"/>
      <c r="O472" s="89"/>
      <c r="P472" s="89"/>
      <c r="Q472" s="89"/>
      <c r="R472" s="89"/>
      <c r="S472" s="89"/>
      <c r="T472" s="89"/>
      <c r="U472" s="89"/>
      <c r="V472" s="89"/>
      <c r="W472" s="89"/>
      <c r="X472" s="89"/>
      <c r="Y472" s="89"/>
    </row>
    <row r="473" spans="1:25" ht="15" customHeight="1" x14ac:dyDescent="0.25">
      <c r="A473" s="89"/>
      <c r="B473" s="89"/>
      <c r="C473" s="89"/>
      <c r="D473" s="89"/>
      <c r="E473" s="89"/>
      <c r="F473" s="89"/>
      <c r="G473" s="89"/>
      <c r="H473" s="89"/>
      <c r="I473" s="89"/>
      <c r="J473" s="89"/>
      <c r="K473" s="89"/>
      <c r="L473" s="89"/>
      <c r="M473" s="89"/>
      <c r="N473" s="89"/>
      <c r="O473" s="89"/>
      <c r="P473" s="89"/>
      <c r="Q473" s="89"/>
      <c r="R473" s="89"/>
      <c r="S473" s="89"/>
      <c r="T473" s="89"/>
      <c r="U473" s="89"/>
      <c r="V473" s="89"/>
      <c r="W473" s="89"/>
      <c r="X473" s="89"/>
      <c r="Y473" s="89"/>
    </row>
    <row r="474" spans="1:25" ht="15" customHeight="1" x14ac:dyDescent="0.25">
      <c r="A474" s="89"/>
      <c r="B474" s="89"/>
      <c r="C474" s="89"/>
      <c r="D474" s="89"/>
      <c r="E474" s="89"/>
      <c r="F474" s="89"/>
      <c r="G474" s="89"/>
      <c r="H474" s="89"/>
      <c r="I474" s="89"/>
      <c r="J474" s="89"/>
      <c r="K474" s="89"/>
      <c r="L474" s="89"/>
      <c r="M474" s="89"/>
      <c r="N474" s="89"/>
      <c r="O474" s="89"/>
      <c r="P474" s="89"/>
      <c r="Q474" s="89"/>
      <c r="R474" s="89"/>
      <c r="S474" s="89"/>
      <c r="T474" s="89"/>
      <c r="U474" s="89"/>
      <c r="V474" s="89"/>
      <c r="W474" s="89"/>
      <c r="X474" s="89"/>
      <c r="Y474" s="89"/>
    </row>
    <row r="475" spans="1:25" ht="15" customHeight="1" x14ac:dyDescent="0.25">
      <c r="A475" s="89"/>
      <c r="B475" s="89"/>
      <c r="C475" s="89"/>
      <c r="D475" s="89"/>
      <c r="E475" s="89"/>
      <c r="F475" s="89"/>
      <c r="G475" s="89"/>
      <c r="H475" s="89"/>
      <c r="I475" s="89"/>
      <c r="J475" s="89"/>
      <c r="K475" s="89"/>
      <c r="L475" s="89"/>
      <c r="M475" s="89"/>
      <c r="N475" s="89"/>
      <c r="O475" s="89"/>
      <c r="P475" s="89"/>
      <c r="Q475" s="89"/>
      <c r="R475" s="89"/>
      <c r="S475" s="89"/>
      <c r="T475" s="89"/>
      <c r="U475" s="89"/>
      <c r="V475" s="89"/>
      <c r="W475" s="89"/>
      <c r="X475" s="89"/>
      <c r="Y475" s="89"/>
    </row>
    <row r="476" spans="1:25" ht="15" customHeight="1" x14ac:dyDescent="0.25">
      <c r="A476" s="89"/>
      <c r="B476" s="89"/>
      <c r="C476" s="89"/>
      <c r="D476" s="89"/>
      <c r="E476" s="89"/>
      <c r="F476" s="89"/>
      <c r="G476" s="89"/>
      <c r="H476" s="89"/>
      <c r="I476" s="89"/>
      <c r="J476" s="89"/>
      <c r="K476" s="89"/>
      <c r="L476" s="89"/>
      <c r="M476" s="89"/>
      <c r="N476" s="89"/>
      <c r="O476" s="89"/>
      <c r="P476" s="89"/>
      <c r="Q476" s="89"/>
      <c r="R476" s="89"/>
      <c r="S476" s="89"/>
      <c r="T476" s="89"/>
      <c r="U476" s="89"/>
      <c r="V476" s="89"/>
      <c r="W476" s="89"/>
      <c r="X476" s="89"/>
      <c r="Y476" s="89"/>
    </row>
    <row r="477" spans="1:25" ht="15" customHeight="1" x14ac:dyDescent="0.25">
      <c r="A477" s="89"/>
      <c r="B477" s="89"/>
      <c r="C477" s="89"/>
      <c r="D477" s="89"/>
      <c r="E477" s="89"/>
      <c r="F477" s="89"/>
      <c r="G477" s="89"/>
      <c r="H477" s="89"/>
      <c r="I477" s="89"/>
      <c r="J477" s="89"/>
      <c r="K477" s="89"/>
      <c r="L477" s="89"/>
      <c r="M477" s="89"/>
      <c r="N477" s="89"/>
      <c r="O477" s="89"/>
      <c r="P477" s="89"/>
      <c r="Q477" s="89"/>
      <c r="R477" s="89"/>
      <c r="S477" s="89"/>
      <c r="T477" s="89"/>
      <c r="U477" s="89"/>
      <c r="V477" s="89"/>
      <c r="W477" s="89"/>
      <c r="X477" s="89"/>
      <c r="Y477" s="89"/>
    </row>
    <row r="478" spans="1:25" ht="15" customHeight="1" x14ac:dyDescent="0.25">
      <c r="A478" s="89"/>
      <c r="B478" s="89"/>
      <c r="C478" s="89"/>
      <c r="D478" s="89"/>
      <c r="E478" s="89"/>
      <c r="F478" s="89"/>
      <c r="G478" s="89"/>
      <c r="H478" s="89"/>
      <c r="I478" s="89"/>
      <c r="J478" s="89"/>
      <c r="K478" s="89"/>
      <c r="L478" s="89"/>
      <c r="M478" s="89"/>
      <c r="N478" s="89"/>
      <c r="O478" s="89"/>
      <c r="P478" s="89"/>
      <c r="Q478" s="89"/>
      <c r="R478" s="89"/>
      <c r="S478" s="89"/>
      <c r="T478" s="89"/>
      <c r="U478" s="89"/>
      <c r="V478" s="89"/>
      <c r="W478" s="89"/>
      <c r="X478" s="89"/>
      <c r="Y478" s="89"/>
    </row>
    <row r="479" spans="1:25" ht="15" customHeight="1" x14ac:dyDescent="0.25">
      <c r="A479" s="89"/>
      <c r="B479" s="89"/>
      <c r="C479" s="89"/>
      <c r="D479" s="89"/>
      <c r="E479" s="89"/>
      <c r="F479" s="89"/>
      <c r="G479" s="89"/>
      <c r="H479" s="89"/>
      <c r="I479" s="89"/>
      <c r="J479" s="89"/>
      <c r="K479" s="89"/>
      <c r="L479" s="89"/>
      <c r="M479" s="89"/>
      <c r="N479" s="89"/>
      <c r="O479" s="89"/>
      <c r="P479" s="89"/>
      <c r="Q479" s="89"/>
      <c r="R479" s="89"/>
      <c r="S479" s="89"/>
      <c r="T479" s="89"/>
      <c r="U479" s="89"/>
      <c r="V479" s="89"/>
      <c r="W479" s="89"/>
      <c r="X479" s="89"/>
      <c r="Y479" s="89"/>
    </row>
    <row r="480" spans="1:25" ht="15" customHeight="1" x14ac:dyDescent="0.25">
      <c r="A480" s="89"/>
      <c r="B480" s="89"/>
      <c r="C480" s="89"/>
      <c r="D480" s="89"/>
      <c r="E480" s="89"/>
      <c r="F480" s="89"/>
      <c r="G480" s="89"/>
      <c r="H480" s="89"/>
      <c r="I480" s="89"/>
      <c r="J480" s="89"/>
      <c r="K480" s="89"/>
      <c r="L480" s="89"/>
      <c r="M480" s="89"/>
      <c r="N480" s="89"/>
      <c r="O480" s="89"/>
      <c r="P480" s="89"/>
      <c r="Q480" s="89"/>
      <c r="R480" s="89"/>
      <c r="S480" s="89"/>
      <c r="T480" s="89"/>
      <c r="U480" s="89"/>
      <c r="V480" s="89"/>
      <c r="W480" s="89"/>
      <c r="X480" s="89"/>
      <c r="Y480" s="89"/>
    </row>
    <row r="481" spans="1:25" x14ac:dyDescent="0.25">
      <c r="A481" s="89"/>
      <c r="B481" s="89"/>
      <c r="C481" s="89"/>
      <c r="D481" s="89"/>
      <c r="E481" s="89"/>
      <c r="F481" s="89"/>
      <c r="G481" s="89"/>
      <c r="H481" s="89"/>
      <c r="I481" s="89"/>
      <c r="J481" s="89"/>
      <c r="K481" s="89"/>
      <c r="L481" s="89"/>
      <c r="M481" s="89"/>
      <c r="N481" s="89"/>
      <c r="O481" s="89"/>
      <c r="P481" s="89"/>
      <c r="Q481" s="89"/>
      <c r="R481" s="89"/>
      <c r="S481" s="89"/>
      <c r="T481" s="89"/>
      <c r="U481" s="89"/>
      <c r="V481" s="89"/>
      <c r="W481" s="89"/>
      <c r="X481" s="89"/>
      <c r="Y481" s="89"/>
    </row>
    <row r="482" spans="1:25" x14ac:dyDescent="0.25">
      <c r="A482" s="89"/>
      <c r="B482" s="89"/>
      <c r="C482" s="89"/>
      <c r="D482" s="89"/>
      <c r="E482" s="89"/>
      <c r="F482" s="89"/>
      <c r="G482" s="89"/>
      <c r="H482" s="89"/>
      <c r="I482" s="89"/>
      <c r="J482" s="89"/>
      <c r="K482" s="89"/>
      <c r="L482" s="89"/>
      <c r="M482" s="89"/>
      <c r="N482" s="89"/>
      <c r="O482" s="89"/>
      <c r="P482" s="89"/>
      <c r="Q482" s="89"/>
      <c r="R482" s="89"/>
      <c r="S482" s="89"/>
      <c r="T482" s="89"/>
      <c r="U482" s="89"/>
      <c r="V482" s="89"/>
      <c r="W482" s="89"/>
      <c r="X482" s="89"/>
      <c r="Y482" s="89"/>
    </row>
    <row r="483" spans="1:25" x14ac:dyDescent="0.25">
      <c r="A483" s="89"/>
      <c r="B483" s="89"/>
      <c r="C483" s="89"/>
      <c r="D483" s="89"/>
      <c r="E483" s="89"/>
      <c r="F483" s="89"/>
      <c r="G483" s="89"/>
      <c r="H483" s="89"/>
      <c r="I483" s="89"/>
      <c r="J483" s="89"/>
      <c r="K483" s="89"/>
      <c r="L483" s="89"/>
      <c r="M483" s="89"/>
      <c r="N483" s="89"/>
      <c r="O483" s="89"/>
      <c r="P483" s="89"/>
      <c r="Q483" s="89"/>
      <c r="R483" s="89"/>
      <c r="S483" s="89"/>
      <c r="T483" s="89"/>
      <c r="U483" s="89"/>
      <c r="V483" s="89"/>
      <c r="W483" s="89"/>
      <c r="X483" s="89"/>
      <c r="Y483" s="89"/>
    </row>
    <row r="484" spans="1:25" ht="15" customHeight="1" x14ac:dyDescent="0.25">
      <c r="A484" s="89"/>
      <c r="B484" s="89"/>
      <c r="C484" s="89"/>
      <c r="D484" s="89"/>
      <c r="E484" s="89"/>
      <c r="F484" s="89"/>
      <c r="G484" s="89"/>
      <c r="H484" s="89"/>
      <c r="I484" s="89"/>
      <c r="J484" s="89"/>
      <c r="K484" s="89"/>
      <c r="L484" s="89"/>
      <c r="M484" s="89"/>
      <c r="N484" s="89"/>
      <c r="O484" s="89"/>
      <c r="P484" s="89"/>
      <c r="Q484" s="89"/>
      <c r="R484" s="89"/>
      <c r="S484" s="89"/>
      <c r="T484" s="89"/>
      <c r="U484" s="89"/>
      <c r="V484" s="89"/>
      <c r="W484" s="89"/>
      <c r="X484" s="89"/>
      <c r="Y484" s="89"/>
    </row>
    <row r="485" spans="1:25" x14ac:dyDescent="0.25">
      <c r="A485" s="89"/>
      <c r="B485" s="89"/>
      <c r="C485" s="89"/>
      <c r="D485" s="89"/>
      <c r="E485" s="89"/>
      <c r="F485" s="89"/>
      <c r="G485" s="89"/>
      <c r="H485" s="89"/>
      <c r="I485" s="89"/>
      <c r="J485" s="89"/>
      <c r="K485" s="89"/>
      <c r="L485" s="89"/>
      <c r="M485" s="89"/>
      <c r="N485" s="89"/>
      <c r="O485" s="89"/>
      <c r="P485" s="89"/>
      <c r="Q485" s="89"/>
      <c r="R485" s="89"/>
      <c r="S485" s="89"/>
      <c r="T485" s="89"/>
      <c r="U485" s="89"/>
      <c r="V485" s="89"/>
      <c r="W485" s="89"/>
      <c r="X485" s="89"/>
      <c r="Y485" s="89"/>
    </row>
    <row r="486" spans="1:25" x14ac:dyDescent="0.25">
      <c r="A486" s="89"/>
      <c r="B486" s="89"/>
      <c r="C486" s="89"/>
      <c r="D486" s="89"/>
      <c r="E486" s="89"/>
      <c r="F486" s="89"/>
      <c r="G486" s="89"/>
      <c r="H486" s="89"/>
      <c r="I486" s="89"/>
      <c r="J486" s="89"/>
      <c r="K486" s="89"/>
      <c r="L486" s="89"/>
      <c r="M486" s="89"/>
      <c r="N486" s="89"/>
      <c r="O486" s="89"/>
      <c r="P486" s="89"/>
      <c r="Q486" s="89"/>
      <c r="R486" s="89"/>
      <c r="S486" s="89"/>
      <c r="T486" s="89"/>
      <c r="U486" s="89"/>
      <c r="V486" s="89"/>
      <c r="W486" s="89"/>
      <c r="X486" s="89"/>
      <c r="Y486" s="89"/>
    </row>
    <row r="487" spans="1:25" ht="15" customHeight="1" x14ac:dyDescent="0.25">
      <c r="A487" s="89"/>
      <c r="B487" s="89"/>
      <c r="C487" s="89"/>
      <c r="D487" s="89"/>
      <c r="E487" s="89"/>
      <c r="F487" s="89"/>
      <c r="G487" s="89"/>
      <c r="H487" s="89"/>
      <c r="I487" s="89"/>
      <c r="J487" s="89"/>
      <c r="K487" s="89"/>
      <c r="L487" s="89"/>
      <c r="M487" s="89"/>
      <c r="N487" s="89"/>
      <c r="O487" s="89"/>
      <c r="P487" s="89"/>
      <c r="Q487" s="89"/>
      <c r="R487" s="89"/>
      <c r="S487" s="89"/>
      <c r="T487" s="89"/>
      <c r="U487" s="89"/>
      <c r="V487" s="89"/>
      <c r="W487" s="89"/>
      <c r="X487" s="89"/>
      <c r="Y487" s="89"/>
    </row>
    <row r="488" spans="1:25" x14ac:dyDescent="0.25">
      <c r="A488" s="89"/>
      <c r="B488" s="89"/>
      <c r="C488" s="89"/>
      <c r="D488" s="89"/>
      <c r="E488" s="89"/>
      <c r="F488" s="89"/>
      <c r="G488" s="89"/>
      <c r="H488" s="89"/>
      <c r="I488" s="89"/>
      <c r="J488" s="89"/>
      <c r="K488" s="89"/>
      <c r="L488" s="89"/>
      <c r="M488" s="89"/>
      <c r="N488" s="89"/>
      <c r="O488" s="89"/>
      <c r="P488" s="89"/>
      <c r="Q488" s="89"/>
      <c r="R488" s="89"/>
      <c r="S488" s="89"/>
      <c r="T488" s="89"/>
      <c r="U488" s="89"/>
      <c r="V488" s="89"/>
      <c r="W488" s="89"/>
      <c r="X488" s="89"/>
      <c r="Y488" s="89"/>
    </row>
    <row r="489" spans="1:25" x14ac:dyDescent="0.25">
      <c r="A489" s="89"/>
      <c r="B489" s="89"/>
      <c r="C489" s="89"/>
      <c r="D489" s="89"/>
      <c r="E489" s="89"/>
      <c r="F489" s="89"/>
      <c r="G489" s="89"/>
      <c r="H489" s="89"/>
      <c r="I489" s="89"/>
      <c r="J489" s="89"/>
      <c r="K489" s="89"/>
      <c r="L489" s="89"/>
      <c r="M489" s="89"/>
      <c r="N489" s="89"/>
      <c r="O489" s="89"/>
      <c r="P489" s="89"/>
      <c r="Q489" s="89"/>
      <c r="R489" s="89"/>
      <c r="S489" s="89"/>
      <c r="T489" s="89"/>
      <c r="U489" s="89"/>
      <c r="V489" s="89"/>
      <c r="W489" s="89"/>
      <c r="X489" s="89"/>
      <c r="Y489" s="89"/>
    </row>
    <row r="490" spans="1:25" x14ac:dyDescent="0.25">
      <c r="A490" s="89"/>
      <c r="B490" s="89"/>
      <c r="C490" s="89"/>
      <c r="D490" s="89"/>
      <c r="E490" s="89"/>
      <c r="F490" s="89"/>
      <c r="G490" s="89"/>
      <c r="H490" s="89"/>
      <c r="I490" s="89"/>
      <c r="J490" s="89"/>
      <c r="K490" s="89"/>
      <c r="L490" s="89"/>
      <c r="M490" s="89"/>
      <c r="N490" s="89"/>
      <c r="O490" s="89"/>
      <c r="P490" s="89"/>
      <c r="Q490" s="89"/>
      <c r="R490" s="89"/>
      <c r="S490" s="89"/>
      <c r="T490" s="89"/>
      <c r="U490" s="89"/>
      <c r="V490" s="89"/>
      <c r="W490" s="89"/>
      <c r="X490" s="89"/>
      <c r="Y490" s="89"/>
    </row>
    <row r="491" spans="1:25" ht="15" customHeight="1" x14ac:dyDescent="0.25">
      <c r="A491" s="89"/>
      <c r="B491" s="89"/>
      <c r="C491" s="89"/>
      <c r="D491" s="89"/>
      <c r="E491" s="89"/>
      <c r="F491" s="89"/>
      <c r="G491" s="89"/>
      <c r="H491" s="89"/>
      <c r="I491" s="89"/>
      <c r="J491" s="89"/>
      <c r="K491" s="89"/>
      <c r="L491" s="89"/>
      <c r="M491" s="89"/>
      <c r="N491" s="89"/>
      <c r="O491" s="89"/>
      <c r="P491" s="89"/>
      <c r="Q491" s="89"/>
      <c r="R491" s="89"/>
      <c r="S491" s="89"/>
      <c r="T491" s="89"/>
      <c r="U491" s="89"/>
      <c r="V491" s="89"/>
      <c r="W491" s="89"/>
      <c r="X491" s="89"/>
      <c r="Y491" s="89"/>
    </row>
    <row r="492" spans="1:25" x14ac:dyDescent="0.25">
      <c r="A492" s="89"/>
      <c r="B492" s="89"/>
      <c r="C492" s="89"/>
      <c r="D492" s="89"/>
      <c r="E492" s="89"/>
      <c r="F492" s="89"/>
      <c r="G492" s="89"/>
      <c r="H492" s="89"/>
      <c r="I492" s="89"/>
      <c r="J492" s="89"/>
      <c r="K492" s="89"/>
      <c r="L492" s="89"/>
      <c r="M492" s="89"/>
      <c r="N492" s="89"/>
      <c r="O492" s="89"/>
      <c r="P492" s="89"/>
      <c r="Q492" s="89"/>
      <c r="R492" s="89"/>
      <c r="S492" s="89"/>
      <c r="T492" s="89"/>
      <c r="U492" s="89"/>
      <c r="V492" s="89"/>
      <c r="W492" s="89"/>
      <c r="X492" s="89"/>
      <c r="Y492" s="89"/>
    </row>
    <row r="493" spans="1:25" x14ac:dyDescent="0.25">
      <c r="A493" s="89"/>
      <c r="B493" s="89"/>
      <c r="C493" s="89"/>
      <c r="D493" s="89"/>
      <c r="E493" s="89"/>
      <c r="F493" s="89"/>
      <c r="G493" s="89"/>
      <c r="H493" s="89"/>
      <c r="I493" s="89"/>
      <c r="J493" s="89"/>
      <c r="K493" s="89"/>
      <c r="L493" s="89"/>
      <c r="M493" s="89"/>
      <c r="N493" s="89"/>
      <c r="O493" s="89"/>
      <c r="P493" s="89"/>
      <c r="Q493" s="89"/>
      <c r="R493" s="89"/>
      <c r="S493" s="89"/>
      <c r="T493" s="89"/>
      <c r="U493" s="89"/>
      <c r="V493" s="89"/>
      <c r="W493" s="89"/>
      <c r="X493" s="89"/>
      <c r="Y493" s="89"/>
    </row>
    <row r="494" spans="1:25" x14ac:dyDescent="0.25">
      <c r="A494" s="89"/>
      <c r="B494" s="89"/>
      <c r="C494" s="89"/>
      <c r="D494" s="89"/>
      <c r="E494" s="89"/>
      <c r="F494" s="89"/>
      <c r="G494" s="89"/>
      <c r="H494" s="89"/>
      <c r="I494" s="89"/>
      <c r="J494" s="89"/>
      <c r="K494" s="89"/>
      <c r="L494" s="89"/>
      <c r="M494" s="89"/>
      <c r="N494" s="89"/>
      <c r="O494" s="89"/>
      <c r="P494" s="89"/>
      <c r="Q494" s="89"/>
      <c r="R494" s="89"/>
      <c r="S494" s="89"/>
      <c r="T494" s="89"/>
      <c r="U494" s="89"/>
      <c r="V494" s="89"/>
      <c r="W494" s="89"/>
      <c r="X494" s="89"/>
      <c r="Y494" s="89"/>
    </row>
    <row r="495" spans="1:25" x14ac:dyDescent="0.25">
      <c r="A495" s="35"/>
      <c r="B495" s="35"/>
      <c r="C495" s="35"/>
      <c r="D495" s="35"/>
      <c r="E495" s="35"/>
      <c r="F495" s="35"/>
      <c r="G495" s="35"/>
      <c r="H495" s="35"/>
      <c r="I495" s="35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</row>
    <row r="496" spans="1:25" ht="15" customHeight="1" x14ac:dyDescent="0.25">
      <c r="A496" s="306" t="s">
        <v>171</v>
      </c>
      <c r="B496" s="306"/>
      <c r="C496" s="306"/>
      <c r="D496" s="306"/>
      <c r="E496" s="306"/>
      <c r="F496" s="306"/>
      <c r="G496" s="306"/>
      <c r="H496" s="306"/>
      <c r="I496" s="306"/>
      <c r="J496" s="306"/>
      <c r="K496" s="306"/>
      <c r="L496" s="35"/>
      <c r="M496" s="35"/>
      <c r="N496" s="35"/>
      <c r="O496" s="35"/>
      <c r="P496" s="35"/>
      <c r="Q496" s="35"/>
      <c r="R496" s="35"/>
      <c r="S496" s="35"/>
      <c r="T496" s="35"/>
      <c r="U496" s="35"/>
    </row>
    <row r="497" spans="1:21" x14ac:dyDescent="0.25">
      <c r="A497" s="35"/>
      <c r="B497" s="35"/>
      <c r="C497" s="35"/>
      <c r="D497" s="35"/>
      <c r="E497" s="35"/>
      <c r="F497" s="35"/>
      <c r="G497" s="35"/>
      <c r="H497" s="35"/>
      <c r="I497" s="35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</row>
    <row r="498" spans="1:21" x14ac:dyDescent="0.25">
      <c r="A498" s="35"/>
      <c r="B498" s="35"/>
      <c r="C498" s="35"/>
      <c r="D498" s="35"/>
      <c r="E498" s="35"/>
      <c r="F498" s="35"/>
      <c r="G498" s="35"/>
      <c r="H498" s="35"/>
      <c r="I498" s="35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</row>
    <row r="499" spans="1:21" x14ac:dyDescent="0.25">
      <c r="R499" s="36"/>
      <c r="S499" s="36"/>
      <c r="T499" s="36"/>
    </row>
    <row r="500" spans="1:21" x14ac:dyDescent="0.25">
      <c r="P500" s="37"/>
      <c r="Q500" s="37"/>
      <c r="R500" s="36"/>
      <c r="S500" s="36"/>
      <c r="T500" s="36"/>
      <c r="U500" s="37"/>
    </row>
    <row r="501" spans="1:21" x14ac:dyDescent="0.25">
      <c r="A501" s="38" t="s">
        <v>160</v>
      </c>
      <c r="B501" s="38"/>
      <c r="C501" s="38"/>
      <c r="D501" s="38"/>
      <c r="E501" s="38"/>
      <c r="F501" s="38"/>
      <c r="G501" s="38"/>
      <c r="H501" s="38"/>
      <c r="I501" s="38"/>
      <c r="N501" s="37"/>
      <c r="O501" s="37"/>
      <c r="P501" s="39"/>
      <c r="Q501" s="39"/>
      <c r="R501" s="36"/>
      <c r="S501" s="36"/>
      <c r="T501" s="36"/>
    </row>
    <row r="502" spans="1:21" ht="15" customHeight="1" x14ac:dyDescent="0.25">
      <c r="R502" s="36"/>
      <c r="S502" s="36"/>
      <c r="T502" s="36"/>
    </row>
    <row r="503" spans="1:21" x14ac:dyDescent="0.25">
      <c r="R503" s="36"/>
      <c r="S503" s="36"/>
      <c r="T503" s="36"/>
    </row>
    <row r="504" spans="1:21" x14ac:dyDescent="0.25">
      <c r="D504" s="7"/>
      <c r="E504" s="7"/>
      <c r="P504" s="40"/>
      <c r="Q504" s="40"/>
      <c r="R504" s="36"/>
      <c r="S504" s="36"/>
      <c r="T504" s="36"/>
      <c r="U504" s="40"/>
    </row>
    <row r="505" spans="1:21" x14ac:dyDescent="0.25">
      <c r="A505" s="41"/>
      <c r="B505" s="41"/>
      <c r="C505" s="41"/>
      <c r="D505" s="42"/>
      <c r="E505" s="42"/>
      <c r="F505" s="40"/>
      <c r="G505" s="40"/>
      <c r="H505" s="40"/>
      <c r="I505" s="40"/>
      <c r="J505" s="40"/>
      <c r="K505" s="40"/>
      <c r="L505" s="40"/>
      <c r="M505" s="40"/>
      <c r="N505" s="40"/>
      <c r="O505" s="40"/>
      <c r="P505" s="40"/>
      <c r="Q505" s="40"/>
      <c r="U505" s="40"/>
    </row>
    <row r="506" spans="1:21" x14ac:dyDescent="0.25">
      <c r="A506" s="290"/>
      <c r="B506" s="290"/>
      <c r="C506" s="290"/>
      <c r="D506" s="42"/>
      <c r="E506" s="42"/>
      <c r="F506" s="40"/>
      <c r="G506" s="40"/>
      <c r="H506" s="40"/>
      <c r="I506" s="40"/>
      <c r="J506" s="40"/>
      <c r="K506" s="40"/>
      <c r="L506" s="40"/>
      <c r="M506" s="40"/>
      <c r="N506" s="40"/>
      <c r="O506" s="40"/>
      <c r="P506" s="36"/>
      <c r="Q506" s="36"/>
      <c r="R506" s="43"/>
      <c r="U506" s="36"/>
    </row>
    <row r="507" spans="1:21" x14ac:dyDescent="0.25">
      <c r="A507" s="36"/>
      <c r="B507" s="36"/>
      <c r="C507" s="36"/>
      <c r="D507" s="36"/>
      <c r="E507" s="36"/>
      <c r="F507" s="36"/>
      <c r="G507" s="36"/>
      <c r="H507" s="36"/>
      <c r="I507" s="36"/>
      <c r="J507" s="36"/>
      <c r="K507" s="36"/>
      <c r="L507" s="36"/>
      <c r="M507" s="36"/>
      <c r="N507" s="36"/>
      <c r="O507" s="36"/>
      <c r="P507" s="36"/>
      <c r="Q507" s="36"/>
      <c r="U507" s="36"/>
    </row>
    <row r="508" spans="1:21" x14ac:dyDescent="0.25">
      <c r="A508" s="36"/>
      <c r="B508" s="36"/>
      <c r="C508" s="36"/>
      <c r="D508" s="36"/>
      <c r="E508" s="36"/>
      <c r="F508" s="36"/>
      <c r="G508" s="36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U508" s="36"/>
    </row>
  </sheetData>
  <sheetProtection formatCells="0" insertColumns="0" insertRows="0" deleteColumns="0" deleteRows="0"/>
  <mergeCells count="602">
    <mergeCell ref="K299:L299"/>
    <mergeCell ref="M299:N299"/>
    <mergeCell ref="A496:K496"/>
    <mergeCell ref="L372:M372"/>
    <mergeCell ref="C369:K369"/>
    <mergeCell ref="U355:V355"/>
    <mergeCell ref="L355:M355"/>
    <mergeCell ref="L356:M356"/>
    <mergeCell ref="M263:N263"/>
    <mergeCell ref="O263:P263"/>
    <mergeCell ref="Q263:R263"/>
    <mergeCell ref="Q264:R264"/>
    <mergeCell ref="M265:N265"/>
    <mergeCell ref="M264:N264"/>
    <mergeCell ref="O264:P264"/>
    <mergeCell ref="A352:U353"/>
    <mergeCell ref="G300:J300"/>
    <mergeCell ref="K300:L300"/>
    <mergeCell ref="O300:P300"/>
    <mergeCell ref="Q300:R300"/>
    <mergeCell ref="M300:N300"/>
    <mergeCell ref="G298:J298"/>
    <mergeCell ref="K298:L298"/>
    <mergeCell ref="M298:N298"/>
    <mergeCell ref="O298:P298"/>
    <mergeCell ref="Q298:R298"/>
    <mergeCell ref="G299:J299"/>
    <mergeCell ref="U356:V356"/>
    <mergeCell ref="U357:V357"/>
    <mergeCell ref="U358:V358"/>
    <mergeCell ref="U359:V359"/>
    <mergeCell ref="U360:V360"/>
    <mergeCell ref="U361:V361"/>
    <mergeCell ref="U362:V362"/>
    <mergeCell ref="L363:M363"/>
    <mergeCell ref="L357:M357"/>
    <mergeCell ref="L359:M359"/>
    <mergeCell ref="A455:Y463"/>
    <mergeCell ref="A470:Y494"/>
    <mergeCell ref="L364:M364"/>
    <mergeCell ref="L365:M365"/>
    <mergeCell ref="L366:M366"/>
    <mergeCell ref="L367:M367"/>
    <mergeCell ref="L368:M368"/>
    <mergeCell ref="L369:M369"/>
    <mergeCell ref="L370:M370"/>
    <mergeCell ref="L371:M371"/>
    <mergeCell ref="C372:K372"/>
    <mergeCell ref="L398:M398"/>
    <mergeCell ref="U372:V372"/>
    <mergeCell ref="U369:V369"/>
    <mergeCell ref="P448:R448"/>
    <mergeCell ref="P452:R452"/>
    <mergeCell ref="D450:F450"/>
    <mergeCell ref="G450:I450"/>
    <mergeCell ref="J450:L450"/>
    <mergeCell ref="M452:O452"/>
    <mergeCell ref="M450:O450"/>
    <mergeCell ref="M451:O451"/>
    <mergeCell ref="P450:R450"/>
    <mergeCell ref="P451:R451"/>
    <mergeCell ref="A506:C506"/>
    <mergeCell ref="D451:F451"/>
    <mergeCell ref="G451:I451"/>
    <mergeCell ref="J451:L451"/>
    <mergeCell ref="D442:F442"/>
    <mergeCell ref="G442:I442"/>
    <mergeCell ref="J442:L442"/>
    <mergeCell ref="M442:O442"/>
    <mergeCell ref="P442:R442"/>
    <mergeCell ref="G447:R447"/>
    <mergeCell ref="D449:F449"/>
    <mergeCell ref="G449:I449"/>
    <mergeCell ref="J449:L449"/>
    <mergeCell ref="M449:O449"/>
    <mergeCell ref="P449:R449"/>
    <mergeCell ref="M448:O448"/>
    <mergeCell ref="D443:F443"/>
    <mergeCell ref="G443:I443"/>
    <mergeCell ref="J443:L443"/>
    <mergeCell ref="M443:O443"/>
    <mergeCell ref="P443:R443"/>
    <mergeCell ref="D447:F448"/>
    <mergeCell ref="G448:I448"/>
    <mergeCell ref="J448:L448"/>
    <mergeCell ref="D452:F452"/>
    <mergeCell ref="G452:I452"/>
    <mergeCell ref="J452:L452"/>
    <mergeCell ref="P440:R440"/>
    <mergeCell ref="G440:I440"/>
    <mergeCell ref="J440:L440"/>
    <mergeCell ref="M440:O440"/>
    <mergeCell ref="D438:F439"/>
    <mergeCell ref="G438:R438"/>
    <mergeCell ref="G439:I439"/>
    <mergeCell ref="J439:L439"/>
    <mergeCell ref="M439:O439"/>
    <mergeCell ref="P439:R439"/>
    <mergeCell ref="D441:F441"/>
    <mergeCell ref="G441:I441"/>
    <mergeCell ref="J441:L441"/>
    <mergeCell ref="M441:O441"/>
    <mergeCell ref="P441:R441"/>
    <mergeCell ref="D440:F440"/>
    <mergeCell ref="Q299:R299"/>
    <mergeCell ref="O299:P299"/>
    <mergeCell ref="V221:X221"/>
    <mergeCell ref="K266:L266"/>
    <mergeCell ref="M266:N266"/>
    <mergeCell ref="O266:P266"/>
    <mergeCell ref="Q266:R266"/>
    <mergeCell ref="J160:L160"/>
    <mergeCell ref="C161:F161"/>
    <mergeCell ref="Q262:R262"/>
    <mergeCell ref="K261:L262"/>
    <mergeCell ref="G266:J266"/>
    <mergeCell ref="K263:L263"/>
    <mergeCell ref="P221:R221"/>
    <mergeCell ref="O262:P262"/>
    <mergeCell ref="J217:L217"/>
    <mergeCell ref="M217:O217"/>
    <mergeCell ref="J163:L163"/>
    <mergeCell ref="M163:O163"/>
    <mergeCell ref="C175:F175"/>
    <mergeCell ref="G175:I175"/>
    <mergeCell ref="G176:I176"/>
    <mergeCell ref="C164:F164"/>
    <mergeCell ref="C168:F169"/>
    <mergeCell ref="B220:I220"/>
    <mergeCell ref="O265:P265"/>
    <mergeCell ref="Q265:R265"/>
    <mergeCell ref="K265:L265"/>
    <mergeCell ref="A257:U259"/>
    <mergeCell ref="J221:L221"/>
    <mergeCell ref="M221:O221"/>
    <mergeCell ref="S221:U221"/>
    <mergeCell ref="B221:I221"/>
    <mergeCell ref="M261:R261"/>
    <mergeCell ref="M262:N262"/>
    <mergeCell ref="K264:L264"/>
    <mergeCell ref="G264:J264"/>
    <mergeCell ref="G263:J263"/>
    <mergeCell ref="G261:J262"/>
    <mergeCell ref="A246:Y251"/>
    <mergeCell ref="M220:O220"/>
    <mergeCell ref="P220:R220"/>
    <mergeCell ref="V220:X220"/>
    <mergeCell ref="P218:R218"/>
    <mergeCell ref="V218:X218"/>
    <mergeCell ref="V215:X215"/>
    <mergeCell ref="J216:L216"/>
    <mergeCell ref="S215:U215"/>
    <mergeCell ref="V216:X216"/>
    <mergeCell ref="S217:U217"/>
    <mergeCell ref="P216:R216"/>
    <mergeCell ref="S216:U216"/>
    <mergeCell ref="P215:R215"/>
    <mergeCell ref="J215:L215"/>
    <mergeCell ref="V217:X217"/>
    <mergeCell ref="J218:L218"/>
    <mergeCell ref="S218:U218"/>
    <mergeCell ref="S175:U175"/>
    <mergeCell ref="V219:X219"/>
    <mergeCell ref="B219:I219"/>
    <mergeCell ref="A179:Y207"/>
    <mergeCell ref="W176:X176"/>
    <mergeCell ref="G172:I172"/>
    <mergeCell ref="J172:L172"/>
    <mergeCell ref="P174:R174"/>
    <mergeCell ref="M172:O172"/>
    <mergeCell ref="P172:R172"/>
    <mergeCell ref="B217:I217"/>
    <mergeCell ref="B218:I218"/>
    <mergeCell ref="C174:F174"/>
    <mergeCell ref="G174:I174"/>
    <mergeCell ref="J174:L174"/>
    <mergeCell ref="S172:U172"/>
    <mergeCell ref="M216:O216"/>
    <mergeCell ref="J219:L219"/>
    <mergeCell ref="M219:O219"/>
    <mergeCell ref="P219:R219"/>
    <mergeCell ref="S219:U219"/>
    <mergeCell ref="M215:O215"/>
    <mergeCell ref="P217:R217"/>
    <mergeCell ref="M218:O218"/>
    <mergeCell ref="U55:V55"/>
    <mergeCell ref="S56:T56"/>
    <mergeCell ref="U56:V56"/>
    <mergeCell ref="U58:V58"/>
    <mergeCell ref="S58:T58"/>
    <mergeCell ref="U57:V57"/>
    <mergeCell ref="S57:T57"/>
    <mergeCell ref="C173:F173"/>
    <mergeCell ref="G173:I173"/>
    <mergeCell ref="J173:L173"/>
    <mergeCell ref="M173:O173"/>
    <mergeCell ref="C172:F172"/>
    <mergeCell ref="K58:L58"/>
    <mergeCell ref="S60:T60"/>
    <mergeCell ref="U59:V59"/>
    <mergeCell ref="S59:T59"/>
    <mergeCell ref="Q60:R60"/>
    <mergeCell ref="G60:H60"/>
    <mergeCell ref="M133:U133"/>
    <mergeCell ref="T134:U135"/>
    <mergeCell ref="M57:N57"/>
    <mergeCell ref="H137:I137"/>
    <mergeCell ref="H138:I138"/>
    <mergeCell ref="H139:I139"/>
    <mergeCell ref="E5:Q8"/>
    <mergeCell ref="G56:H56"/>
    <mergeCell ref="G57:H57"/>
    <mergeCell ref="G59:H59"/>
    <mergeCell ref="Q55:R55"/>
    <mergeCell ref="O56:P56"/>
    <mergeCell ref="Q56:R56"/>
    <mergeCell ref="O57:P57"/>
    <mergeCell ref="Q57:R57"/>
    <mergeCell ref="O59:P59"/>
    <mergeCell ref="Q59:R59"/>
    <mergeCell ref="O55:P55"/>
    <mergeCell ref="O52:R52"/>
    <mergeCell ref="O54:P54"/>
    <mergeCell ref="Q54:R54"/>
    <mergeCell ref="K59:L59"/>
    <mergeCell ref="A16:U16"/>
    <mergeCell ref="M59:N59"/>
    <mergeCell ref="G51:V51"/>
    <mergeCell ref="S52:V52"/>
    <mergeCell ref="S53:T53"/>
    <mergeCell ref="U53:V53"/>
    <mergeCell ref="K20:N20"/>
    <mergeCell ref="M53:N53"/>
    <mergeCell ref="M56:N56"/>
    <mergeCell ref="O20:R20"/>
    <mergeCell ref="G21:H21"/>
    <mergeCell ref="I21:J21"/>
    <mergeCell ref="K21:L21"/>
    <mergeCell ref="M21:N21"/>
    <mergeCell ref="O21:P21"/>
    <mergeCell ref="Q21:R21"/>
    <mergeCell ref="G52:J52"/>
    <mergeCell ref="K52:N52"/>
    <mergeCell ref="G28:H28"/>
    <mergeCell ref="M27:N27"/>
    <mergeCell ref="O28:P28"/>
    <mergeCell ref="Q28:R28"/>
    <mergeCell ref="O27:P27"/>
    <mergeCell ref="Q27:R27"/>
    <mergeCell ref="M28:N28"/>
    <mergeCell ref="I27:J27"/>
    <mergeCell ref="G26:H26"/>
    <mergeCell ref="I26:J26"/>
    <mergeCell ref="K26:L26"/>
    <mergeCell ref="I28:J28"/>
    <mergeCell ref="G54:H54"/>
    <mergeCell ref="U28:V28"/>
    <mergeCell ref="A129:U129"/>
    <mergeCell ref="I59:J59"/>
    <mergeCell ref="K53:L53"/>
    <mergeCell ref="K54:L54"/>
    <mergeCell ref="K55:L55"/>
    <mergeCell ref="K57:L57"/>
    <mergeCell ref="I53:J53"/>
    <mergeCell ref="I55:J55"/>
    <mergeCell ref="S28:T28"/>
    <mergeCell ref="D40:E40"/>
    <mergeCell ref="S54:T54"/>
    <mergeCell ref="U54:V54"/>
    <mergeCell ref="S55:T55"/>
    <mergeCell ref="G55:H55"/>
    <mergeCell ref="K56:L56"/>
    <mergeCell ref="I60:J60"/>
    <mergeCell ref="K60:L60"/>
    <mergeCell ref="M60:N60"/>
    <mergeCell ref="O60:P60"/>
    <mergeCell ref="Q58:R58"/>
    <mergeCell ref="M54:N54"/>
    <mergeCell ref="M55:N55"/>
    <mergeCell ref="E9:Q9"/>
    <mergeCell ref="C54:F54"/>
    <mergeCell ref="C55:F55"/>
    <mergeCell ref="C56:F56"/>
    <mergeCell ref="C57:F57"/>
    <mergeCell ref="M134:O135"/>
    <mergeCell ref="C19:F21"/>
    <mergeCell ref="C22:F22"/>
    <mergeCell ref="C23:F23"/>
    <mergeCell ref="C24:F24"/>
    <mergeCell ref="C26:F26"/>
    <mergeCell ref="C28:F28"/>
    <mergeCell ref="C25:F25"/>
    <mergeCell ref="C27:F27"/>
    <mergeCell ref="C58:F58"/>
    <mergeCell ref="C59:F59"/>
    <mergeCell ref="A133:I133"/>
    <mergeCell ref="O53:P53"/>
    <mergeCell ref="Q53:R53"/>
    <mergeCell ref="G58:H58"/>
    <mergeCell ref="I58:J58"/>
    <mergeCell ref="I54:J54"/>
    <mergeCell ref="I56:J56"/>
    <mergeCell ref="I57:J57"/>
    <mergeCell ref="M164:O164"/>
    <mergeCell ref="P134:Q135"/>
    <mergeCell ref="A87:Y124"/>
    <mergeCell ref="H134:I135"/>
    <mergeCell ref="H136:I136"/>
    <mergeCell ref="K27:L27"/>
    <mergeCell ref="D75:E75"/>
    <mergeCell ref="F134:G135"/>
    <mergeCell ref="A137:C137"/>
    <mergeCell ref="K28:L28"/>
    <mergeCell ref="H140:I140"/>
    <mergeCell ref="H141:I141"/>
    <mergeCell ref="D139:E139"/>
    <mergeCell ref="D137:E137"/>
    <mergeCell ref="F137:G137"/>
    <mergeCell ref="D140:E140"/>
    <mergeCell ref="F140:G140"/>
    <mergeCell ref="F138:G138"/>
    <mergeCell ref="D141:E141"/>
    <mergeCell ref="F141:G141"/>
    <mergeCell ref="D138:E138"/>
    <mergeCell ref="D136:E136"/>
    <mergeCell ref="F136:G136"/>
    <mergeCell ref="G53:H53"/>
    <mergeCell ref="D142:E142"/>
    <mergeCell ref="F142:G142"/>
    <mergeCell ref="C60:F60"/>
    <mergeCell ref="A62:Z62"/>
    <mergeCell ref="G22:H22"/>
    <mergeCell ref="A134:C135"/>
    <mergeCell ref="D134:E135"/>
    <mergeCell ref="P176:R176"/>
    <mergeCell ref="M175:O175"/>
    <mergeCell ref="G170:I170"/>
    <mergeCell ref="M157:O157"/>
    <mergeCell ref="C171:F171"/>
    <mergeCell ref="M140:O140"/>
    <mergeCell ref="M139:O139"/>
    <mergeCell ref="A141:C141"/>
    <mergeCell ref="A140:C140"/>
    <mergeCell ref="A139:C139"/>
    <mergeCell ref="A142:C142"/>
    <mergeCell ref="G158:I158"/>
    <mergeCell ref="G162:I162"/>
    <mergeCell ref="J159:L159"/>
    <mergeCell ref="M160:O160"/>
    <mergeCell ref="G164:I164"/>
    <mergeCell ref="J164:L164"/>
    <mergeCell ref="J158:L158"/>
    <mergeCell ref="S163:U163"/>
    <mergeCell ref="P160:R160"/>
    <mergeCell ref="P140:Q140"/>
    <mergeCell ref="P136:Q136"/>
    <mergeCell ref="M136:O136"/>
    <mergeCell ref="T136:U136"/>
    <mergeCell ref="P142:Q142"/>
    <mergeCell ref="R142:S142"/>
    <mergeCell ref="T142:U142"/>
    <mergeCell ref="R136:S136"/>
    <mergeCell ref="G156:U156"/>
    <mergeCell ref="O291:P291"/>
    <mergeCell ref="L358:M358"/>
    <mergeCell ref="H142:I142"/>
    <mergeCell ref="M142:O142"/>
    <mergeCell ref="C170:F170"/>
    <mergeCell ref="G168:U168"/>
    <mergeCell ref="G169:I169"/>
    <mergeCell ref="J169:L169"/>
    <mergeCell ref="M169:O169"/>
    <mergeCell ref="S169:U169"/>
    <mergeCell ref="P164:R164"/>
    <mergeCell ref="P159:R159"/>
    <mergeCell ref="M170:O170"/>
    <mergeCell ref="J170:L170"/>
    <mergeCell ref="S170:U170"/>
    <mergeCell ref="C160:F160"/>
    <mergeCell ref="G160:I160"/>
    <mergeCell ref="C162:F162"/>
    <mergeCell ref="C163:F163"/>
    <mergeCell ref="G163:I163"/>
    <mergeCell ref="G159:I159"/>
    <mergeCell ref="M161:O161"/>
    <mergeCell ref="M159:O159"/>
    <mergeCell ref="J162:L162"/>
    <mergeCell ref="G327:N327"/>
    <mergeCell ref="L360:M360"/>
    <mergeCell ref="L361:M361"/>
    <mergeCell ref="L362:M362"/>
    <mergeCell ref="G326:N326"/>
    <mergeCell ref="O326:P326"/>
    <mergeCell ref="C355:K355"/>
    <mergeCell ref="C356:K356"/>
    <mergeCell ref="C357:K357"/>
    <mergeCell ref="C358:K358"/>
    <mergeCell ref="C359:K359"/>
    <mergeCell ref="C360:K360"/>
    <mergeCell ref="C361:K361"/>
    <mergeCell ref="C362:K362"/>
    <mergeCell ref="C363:K363"/>
    <mergeCell ref="C364:K364"/>
    <mergeCell ref="C365:K365"/>
    <mergeCell ref="C366:K366"/>
    <mergeCell ref="C367:K367"/>
    <mergeCell ref="C368:K368"/>
    <mergeCell ref="D416:G416"/>
    <mergeCell ref="H416:J416"/>
    <mergeCell ref="K416:M416"/>
    <mergeCell ref="A401:Y410"/>
    <mergeCell ref="C371:K371"/>
    <mergeCell ref="U363:V363"/>
    <mergeCell ref="U370:V370"/>
    <mergeCell ref="U371:V371"/>
    <mergeCell ref="U364:V364"/>
    <mergeCell ref="U365:V365"/>
    <mergeCell ref="U366:V366"/>
    <mergeCell ref="U367:V367"/>
    <mergeCell ref="U368:V368"/>
    <mergeCell ref="C370:K370"/>
    <mergeCell ref="Q398:S398"/>
    <mergeCell ref="N398:P398"/>
    <mergeCell ref="D417:G417"/>
    <mergeCell ref="D399:K399"/>
    <mergeCell ref="D398:K398"/>
    <mergeCell ref="Q399:S399"/>
    <mergeCell ref="L399:M399"/>
    <mergeCell ref="U26:V26"/>
    <mergeCell ref="S26:T26"/>
    <mergeCell ref="Q26:R26"/>
    <mergeCell ref="O26:P26"/>
    <mergeCell ref="M26:N26"/>
    <mergeCell ref="S161:U161"/>
    <mergeCell ref="A153:U153"/>
    <mergeCell ref="C159:F159"/>
    <mergeCell ref="J161:L161"/>
    <mergeCell ref="M158:O158"/>
    <mergeCell ref="P158:R158"/>
    <mergeCell ref="S158:U158"/>
    <mergeCell ref="C156:F157"/>
    <mergeCell ref="G157:I157"/>
    <mergeCell ref="M174:O174"/>
    <mergeCell ref="S176:U176"/>
    <mergeCell ref="P157:R157"/>
    <mergeCell ref="G265:J265"/>
    <mergeCell ref="O290:P290"/>
    <mergeCell ref="U25:V25"/>
    <mergeCell ref="S25:T25"/>
    <mergeCell ref="Q25:R25"/>
    <mergeCell ref="O25:P25"/>
    <mergeCell ref="M25:N25"/>
    <mergeCell ref="R140:S140"/>
    <mergeCell ref="P141:Q141"/>
    <mergeCell ref="R141:S141"/>
    <mergeCell ref="A144:Y149"/>
    <mergeCell ref="A138:C138"/>
    <mergeCell ref="T141:U141"/>
    <mergeCell ref="M137:O137"/>
    <mergeCell ref="P137:Q137"/>
    <mergeCell ref="R137:S137"/>
    <mergeCell ref="M138:O138"/>
    <mergeCell ref="P138:Q138"/>
    <mergeCell ref="R138:S138"/>
    <mergeCell ref="P139:Q139"/>
    <mergeCell ref="R139:S139"/>
    <mergeCell ref="M141:O141"/>
    <mergeCell ref="R134:S135"/>
    <mergeCell ref="F139:G139"/>
    <mergeCell ref="A136:C136"/>
    <mergeCell ref="T137:U137"/>
    <mergeCell ref="G19:V19"/>
    <mergeCell ref="U27:V27"/>
    <mergeCell ref="S27:T27"/>
    <mergeCell ref="G27:H27"/>
    <mergeCell ref="C51:F53"/>
    <mergeCell ref="U23:V23"/>
    <mergeCell ref="S23:T23"/>
    <mergeCell ref="Q23:R23"/>
    <mergeCell ref="O23:P23"/>
    <mergeCell ref="M23:N23"/>
    <mergeCell ref="K23:L23"/>
    <mergeCell ref="I23:J23"/>
    <mergeCell ref="G23:H23"/>
    <mergeCell ref="U22:V22"/>
    <mergeCell ref="S22:T22"/>
    <mergeCell ref="Q22:R22"/>
    <mergeCell ref="O22:P22"/>
    <mergeCell ref="M22:N22"/>
    <mergeCell ref="K22:L22"/>
    <mergeCell ref="I22:J22"/>
    <mergeCell ref="K25:L25"/>
    <mergeCell ref="I25:J25"/>
    <mergeCell ref="G25:H25"/>
    <mergeCell ref="U24:V24"/>
    <mergeCell ref="U21:V21"/>
    <mergeCell ref="S21:T21"/>
    <mergeCell ref="S20:V20"/>
    <mergeCell ref="G20:J20"/>
    <mergeCell ref="S24:T24"/>
    <mergeCell ref="Q24:R24"/>
    <mergeCell ref="O24:P24"/>
    <mergeCell ref="M24:N24"/>
    <mergeCell ref="K24:L24"/>
    <mergeCell ref="I24:J24"/>
    <mergeCell ref="G24:H24"/>
    <mergeCell ref="A151:Z151"/>
    <mergeCell ref="B216:I216"/>
    <mergeCell ref="B215:I215"/>
    <mergeCell ref="O58:P58"/>
    <mergeCell ref="M58:N58"/>
    <mergeCell ref="U60:V60"/>
    <mergeCell ref="S162:U162"/>
    <mergeCell ref="S159:U159"/>
    <mergeCell ref="O287:P287"/>
    <mergeCell ref="S220:U220"/>
    <mergeCell ref="J220:L220"/>
    <mergeCell ref="P169:R169"/>
    <mergeCell ref="A211:Y212"/>
    <mergeCell ref="J176:L176"/>
    <mergeCell ref="J175:L175"/>
    <mergeCell ref="P173:R173"/>
    <mergeCell ref="M162:O162"/>
    <mergeCell ref="G161:I161"/>
    <mergeCell ref="C176:F176"/>
    <mergeCell ref="S174:U174"/>
    <mergeCell ref="C158:F158"/>
    <mergeCell ref="S157:U157"/>
    <mergeCell ref="S160:U160"/>
    <mergeCell ref="S164:U164"/>
    <mergeCell ref="O288:P288"/>
    <mergeCell ref="O289:P289"/>
    <mergeCell ref="G287:N287"/>
    <mergeCell ref="Q285:R286"/>
    <mergeCell ref="Q287:R287"/>
    <mergeCell ref="Q288:R288"/>
    <mergeCell ref="T138:U138"/>
    <mergeCell ref="T139:U139"/>
    <mergeCell ref="T140:U140"/>
    <mergeCell ref="G285:N286"/>
    <mergeCell ref="O285:P286"/>
    <mergeCell ref="P170:R170"/>
    <mergeCell ref="P163:R163"/>
    <mergeCell ref="P162:R162"/>
    <mergeCell ref="P161:R161"/>
    <mergeCell ref="J157:L157"/>
    <mergeCell ref="G171:I171"/>
    <mergeCell ref="J171:L171"/>
    <mergeCell ref="M171:O171"/>
    <mergeCell ref="P171:R171"/>
    <mergeCell ref="S171:U171"/>
    <mergeCell ref="S173:U173"/>
    <mergeCell ref="P175:R175"/>
    <mergeCell ref="M176:O176"/>
    <mergeCell ref="Q289:R289"/>
    <mergeCell ref="Q290:R290"/>
    <mergeCell ref="Q291:R291"/>
    <mergeCell ref="Q324:R324"/>
    <mergeCell ref="Q325:R325"/>
    <mergeCell ref="Q326:R326"/>
    <mergeCell ref="Q321:R322"/>
    <mergeCell ref="Q323:R323"/>
    <mergeCell ref="G321:N322"/>
    <mergeCell ref="O321:P322"/>
    <mergeCell ref="G323:N323"/>
    <mergeCell ref="O323:P323"/>
    <mergeCell ref="G324:N324"/>
    <mergeCell ref="O324:P324"/>
    <mergeCell ref="G325:N325"/>
    <mergeCell ref="O325:P325"/>
    <mergeCell ref="G295:J296"/>
    <mergeCell ref="G289:N289"/>
    <mergeCell ref="G290:N290"/>
    <mergeCell ref="G297:J297"/>
    <mergeCell ref="K297:L297"/>
    <mergeCell ref="M297:N297"/>
    <mergeCell ref="O297:P297"/>
    <mergeCell ref="Q297:R297"/>
    <mergeCell ref="G288:N288"/>
    <mergeCell ref="G291:N291"/>
    <mergeCell ref="H417:J417"/>
    <mergeCell ref="K417:M417"/>
    <mergeCell ref="D418:G418"/>
    <mergeCell ref="H418:J418"/>
    <mergeCell ref="K418:M418"/>
    <mergeCell ref="A425:Y427"/>
    <mergeCell ref="K295:L296"/>
    <mergeCell ref="M295:R295"/>
    <mergeCell ref="M296:N296"/>
    <mergeCell ref="D414:G414"/>
    <mergeCell ref="H414:J414"/>
    <mergeCell ref="K414:M414"/>
    <mergeCell ref="D415:G415"/>
    <mergeCell ref="H415:J415"/>
    <mergeCell ref="K415:M415"/>
    <mergeCell ref="Q327:R327"/>
    <mergeCell ref="L354:V354"/>
    <mergeCell ref="O327:P327"/>
    <mergeCell ref="O296:P296"/>
    <mergeCell ref="Q296:R296"/>
    <mergeCell ref="N399:P399"/>
    <mergeCell ref="A330:Y347"/>
  </mergeCells>
  <pageMargins left="0.11811023622047245" right="0.11811023622047245" top="0.15748031496062992" bottom="0.15748031496062992" header="0.11811023622047245" footer="0.11811023622047245"/>
  <pageSetup paperSize="9"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100</v>
      </c>
      <c r="B1" t="s">
        <v>118</v>
      </c>
      <c r="C1" t="s">
        <v>110</v>
      </c>
      <c r="D1" t="s">
        <v>95</v>
      </c>
    </row>
    <row r="2" spans="1:4" x14ac:dyDescent="0.25">
      <c r="A2">
        <v>18175</v>
      </c>
      <c r="B2" t="s">
        <v>87</v>
      </c>
      <c r="C2" t="s">
        <v>61</v>
      </c>
      <c r="D2">
        <v>1</v>
      </c>
    </row>
    <row r="3" spans="1:4" x14ac:dyDescent="0.25">
      <c r="A3">
        <v>5</v>
      </c>
      <c r="B3" t="s">
        <v>87</v>
      </c>
      <c r="C3" t="s">
        <v>89</v>
      </c>
      <c r="D3">
        <v>2</v>
      </c>
    </row>
    <row r="4" spans="1:4" x14ac:dyDescent="0.25">
      <c r="A4">
        <v>0</v>
      </c>
      <c r="B4" t="s">
        <v>87</v>
      </c>
      <c r="C4" t="s">
        <v>60</v>
      </c>
      <c r="D4">
        <v>3</v>
      </c>
    </row>
    <row r="5" spans="1:4" x14ac:dyDescent="0.25">
      <c r="A5">
        <v>30</v>
      </c>
      <c r="B5" t="s">
        <v>87</v>
      </c>
      <c r="C5" t="s">
        <v>88</v>
      </c>
      <c r="D5">
        <v>4</v>
      </c>
    </row>
    <row r="6" spans="1:4" x14ac:dyDescent="0.25">
      <c r="A6">
        <v>12317</v>
      </c>
      <c r="B6" t="s">
        <v>46</v>
      </c>
      <c r="C6" t="s">
        <v>61</v>
      </c>
      <c r="D6">
        <v>1</v>
      </c>
    </row>
    <row r="7" spans="1:4" x14ac:dyDescent="0.25">
      <c r="A7">
        <v>24</v>
      </c>
      <c r="B7" t="s">
        <v>46</v>
      </c>
      <c r="C7" t="s">
        <v>89</v>
      </c>
      <c r="D7">
        <v>2</v>
      </c>
    </row>
    <row r="8" spans="1:4" x14ac:dyDescent="0.25">
      <c r="A8">
        <v>0</v>
      </c>
      <c r="B8" t="s">
        <v>46</v>
      </c>
      <c r="C8" t="s">
        <v>60</v>
      </c>
      <c r="D8">
        <v>3</v>
      </c>
    </row>
    <row r="9" spans="1:4" x14ac:dyDescent="0.25">
      <c r="A9">
        <v>63</v>
      </c>
      <c r="B9" t="s">
        <v>46</v>
      </c>
      <c r="C9" t="s">
        <v>88</v>
      </c>
      <c r="D9">
        <v>4</v>
      </c>
    </row>
    <row r="10" spans="1:4" x14ac:dyDescent="0.25">
      <c r="A10">
        <v>7316</v>
      </c>
      <c r="B10" t="s">
        <v>47</v>
      </c>
      <c r="C10" t="s">
        <v>61</v>
      </c>
      <c r="D10">
        <v>1</v>
      </c>
    </row>
    <row r="11" spans="1:4" x14ac:dyDescent="0.25">
      <c r="A11">
        <v>15</v>
      </c>
      <c r="B11" t="s">
        <v>47</v>
      </c>
      <c r="C11" t="s">
        <v>89</v>
      </c>
      <c r="D11">
        <v>2</v>
      </c>
    </row>
    <row r="12" spans="1:4" x14ac:dyDescent="0.25">
      <c r="A12">
        <v>0</v>
      </c>
      <c r="B12" t="s">
        <v>47</v>
      </c>
      <c r="C12" t="s">
        <v>60</v>
      </c>
      <c r="D12">
        <v>3</v>
      </c>
    </row>
    <row r="13" spans="1:4" x14ac:dyDescent="0.25">
      <c r="A13">
        <v>68</v>
      </c>
      <c r="B13" t="s">
        <v>47</v>
      </c>
      <c r="C13" t="s">
        <v>88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95</v>
      </c>
      <c r="B1" t="s">
        <v>105</v>
      </c>
      <c r="C1" t="s">
        <v>56</v>
      </c>
      <c r="D1" t="s">
        <v>57</v>
      </c>
      <c r="E1" t="s">
        <v>58</v>
      </c>
      <c r="F1" t="s">
        <v>70</v>
      </c>
      <c r="G1" t="s">
        <v>59</v>
      </c>
    </row>
    <row r="2" spans="1:7" x14ac:dyDescent="0.25">
      <c r="A2">
        <v>1</v>
      </c>
      <c r="B2" t="s">
        <v>123</v>
      </c>
      <c r="C2">
        <v>1</v>
      </c>
      <c r="D2">
        <v>6</v>
      </c>
      <c r="E2">
        <v>0</v>
      </c>
      <c r="F2">
        <v>101</v>
      </c>
      <c r="G2">
        <v>847</v>
      </c>
    </row>
    <row r="3" spans="1:7" x14ac:dyDescent="0.25">
      <c r="A3">
        <v>2</v>
      </c>
      <c r="B3" t="s">
        <v>122</v>
      </c>
      <c r="C3">
        <v>0</v>
      </c>
      <c r="D3">
        <v>3</v>
      </c>
      <c r="E3">
        <v>1</v>
      </c>
      <c r="F3">
        <v>62</v>
      </c>
      <c r="G3">
        <v>53</v>
      </c>
    </row>
    <row r="4" spans="1:7" x14ac:dyDescent="0.25">
      <c r="A4">
        <v>3</v>
      </c>
      <c r="B4" t="s">
        <v>139</v>
      </c>
      <c r="C4">
        <v>0</v>
      </c>
      <c r="D4">
        <v>0</v>
      </c>
      <c r="E4">
        <v>0</v>
      </c>
      <c r="F4">
        <v>0</v>
      </c>
      <c r="G4">
        <v>126</v>
      </c>
    </row>
    <row r="5" spans="1:7" x14ac:dyDescent="0.25">
      <c r="A5">
        <v>4</v>
      </c>
      <c r="B5" t="s">
        <v>146</v>
      </c>
      <c r="C5">
        <v>0</v>
      </c>
      <c r="D5">
        <v>0</v>
      </c>
      <c r="E5">
        <v>0</v>
      </c>
      <c r="F5">
        <v>2</v>
      </c>
      <c r="G5">
        <v>25</v>
      </c>
    </row>
    <row r="6" spans="1:7" x14ac:dyDescent="0.25">
      <c r="A6">
        <v>5</v>
      </c>
      <c r="B6" t="s">
        <v>138</v>
      </c>
      <c r="C6">
        <v>0</v>
      </c>
      <c r="D6">
        <v>0</v>
      </c>
      <c r="E6">
        <v>0</v>
      </c>
      <c r="F6">
        <v>4</v>
      </c>
      <c r="G6">
        <v>11</v>
      </c>
    </row>
    <row r="7" spans="1:7" x14ac:dyDescent="0.25">
      <c r="A7">
        <v>6</v>
      </c>
      <c r="B7" t="s">
        <v>102</v>
      </c>
      <c r="C7">
        <v>12</v>
      </c>
      <c r="D7">
        <v>2</v>
      </c>
      <c r="E7">
        <v>0</v>
      </c>
      <c r="F7">
        <v>38</v>
      </c>
      <c r="G7">
        <v>63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95</v>
      </c>
      <c r="B1" t="s">
        <v>105</v>
      </c>
      <c r="C1" t="s">
        <v>56</v>
      </c>
      <c r="D1" t="s">
        <v>57</v>
      </c>
      <c r="E1" t="s">
        <v>58</v>
      </c>
      <c r="F1" t="s">
        <v>70</v>
      </c>
      <c r="G1" t="s">
        <v>59</v>
      </c>
    </row>
    <row r="2" spans="1:7" x14ac:dyDescent="0.25">
      <c r="A2">
        <v>1</v>
      </c>
      <c r="B2" t="s">
        <v>123</v>
      </c>
      <c r="C2">
        <v>1</v>
      </c>
      <c r="D2">
        <v>18</v>
      </c>
      <c r="E2">
        <v>2</v>
      </c>
      <c r="F2">
        <v>385</v>
      </c>
      <c r="G2">
        <v>2511</v>
      </c>
    </row>
    <row r="3" spans="1:7" x14ac:dyDescent="0.25">
      <c r="A3">
        <v>2</v>
      </c>
      <c r="B3" t="s">
        <v>122</v>
      </c>
      <c r="C3">
        <v>0</v>
      </c>
      <c r="D3">
        <v>8</v>
      </c>
      <c r="E3">
        <v>1</v>
      </c>
      <c r="F3">
        <v>269</v>
      </c>
      <c r="G3">
        <v>186</v>
      </c>
    </row>
    <row r="4" spans="1:7" x14ac:dyDescent="0.25">
      <c r="A4">
        <v>3</v>
      </c>
      <c r="B4" t="s">
        <v>139</v>
      </c>
      <c r="C4">
        <v>0</v>
      </c>
      <c r="D4">
        <v>0</v>
      </c>
      <c r="E4">
        <v>0</v>
      </c>
      <c r="F4">
        <v>4</v>
      </c>
      <c r="G4">
        <v>367</v>
      </c>
    </row>
    <row r="5" spans="1:7" x14ac:dyDescent="0.25">
      <c r="A5">
        <v>4</v>
      </c>
      <c r="B5" t="s">
        <v>146</v>
      </c>
      <c r="C5">
        <v>0</v>
      </c>
      <c r="D5">
        <v>0</v>
      </c>
      <c r="E5">
        <v>0</v>
      </c>
      <c r="F5">
        <v>4</v>
      </c>
      <c r="G5">
        <v>97</v>
      </c>
    </row>
    <row r="6" spans="1:7" x14ac:dyDescent="0.25">
      <c r="A6">
        <v>5</v>
      </c>
      <c r="B6" t="s">
        <v>138</v>
      </c>
      <c r="C6">
        <v>0</v>
      </c>
      <c r="D6">
        <v>0</v>
      </c>
      <c r="E6">
        <v>0</v>
      </c>
      <c r="F6">
        <v>15</v>
      </c>
      <c r="G6">
        <v>51</v>
      </c>
    </row>
    <row r="7" spans="1:7" x14ac:dyDescent="0.25">
      <c r="A7">
        <v>6</v>
      </c>
      <c r="B7" t="s">
        <v>102</v>
      </c>
      <c r="C7">
        <v>37</v>
      </c>
      <c r="D7">
        <v>12</v>
      </c>
      <c r="E7">
        <v>3</v>
      </c>
      <c r="F7">
        <v>69</v>
      </c>
      <c r="G7">
        <v>151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C26"/>
  <sheetViews>
    <sheetView workbookViewId="0"/>
  </sheetViews>
  <sheetFormatPr defaultRowHeight="15" x14ac:dyDescent="0.25"/>
  <cols>
    <col min="1" max="1" width="7.28515625" bestFit="1" customWidth="1"/>
    <col min="2" max="2" width="26.7109375" bestFit="1" customWidth="1"/>
    <col min="3" max="3" width="21.140625" bestFit="1" customWidth="1"/>
  </cols>
  <sheetData>
    <row r="1" spans="1:3" x14ac:dyDescent="0.25">
      <c r="A1" t="s">
        <v>106</v>
      </c>
      <c r="B1" t="s">
        <v>9</v>
      </c>
      <c r="C1" t="s">
        <v>107</v>
      </c>
    </row>
    <row r="2" spans="1:3" x14ac:dyDescent="0.25">
      <c r="A2">
        <v>1660</v>
      </c>
      <c r="B2" t="s">
        <v>108</v>
      </c>
      <c r="C2" t="s">
        <v>149</v>
      </c>
    </row>
    <row r="3" spans="1:3" x14ac:dyDescent="0.25">
      <c r="A3">
        <v>1607</v>
      </c>
      <c r="B3" t="s">
        <v>108</v>
      </c>
      <c r="C3" t="s">
        <v>150</v>
      </c>
    </row>
    <row r="4" spans="1:3" x14ac:dyDescent="0.25">
      <c r="A4">
        <v>1655</v>
      </c>
      <c r="B4" t="s">
        <v>108</v>
      </c>
      <c r="C4" t="s">
        <v>151</v>
      </c>
    </row>
    <row r="5" spans="1:3" x14ac:dyDescent="0.25">
      <c r="A5">
        <v>1627</v>
      </c>
      <c r="B5" t="s">
        <v>108</v>
      </c>
      <c r="C5" t="s">
        <v>152</v>
      </c>
    </row>
    <row r="6" spans="1:3" x14ac:dyDescent="0.25">
      <c r="A6">
        <v>1679</v>
      </c>
      <c r="B6" t="s">
        <v>108</v>
      </c>
      <c r="C6" t="s">
        <v>153</v>
      </c>
    </row>
    <row r="7" spans="1:3" x14ac:dyDescent="0.25">
      <c r="A7">
        <v>2455</v>
      </c>
      <c r="B7" t="s">
        <v>6</v>
      </c>
      <c r="C7" t="s">
        <v>149</v>
      </c>
    </row>
    <row r="8" spans="1:3" x14ac:dyDescent="0.25">
      <c r="A8">
        <v>2450</v>
      </c>
      <c r="B8" t="s">
        <v>6</v>
      </c>
      <c r="C8" t="s">
        <v>150</v>
      </c>
    </row>
    <row r="9" spans="1:3" x14ac:dyDescent="0.25">
      <c r="A9">
        <v>2470</v>
      </c>
      <c r="B9" t="s">
        <v>6</v>
      </c>
      <c r="C9" t="s">
        <v>151</v>
      </c>
    </row>
    <row r="10" spans="1:3" x14ac:dyDescent="0.25">
      <c r="A10">
        <v>2498</v>
      </c>
      <c r="B10" t="s">
        <v>6</v>
      </c>
      <c r="C10" t="s">
        <v>152</v>
      </c>
    </row>
    <row r="11" spans="1:3" x14ac:dyDescent="0.25">
      <c r="A11">
        <v>2513</v>
      </c>
      <c r="B11" t="s">
        <v>6</v>
      </c>
      <c r="C11" t="s">
        <v>153</v>
      </c>
    </row>
    <row r="12" spans="1:3" x14ac:dyDescent="0.25">
      <c r="A12">
        <v>55</v>
      </c>
      <c r="B12" t="s">
        <v>7</v>
      </c>
      <c r="C12" t="s">
        <v>149</v>
      </c>
    </row>
    <row r="13" spans="1:3" x14ac:dyDescent="0.25">
      <c r="A13">
        <v>167</v>
      </c>
      <c r="B13" t="s">
        <v>7</v>
      </c>
      <c r="C13" t="s">
        <v>150</v>
      </c>
    </row>
    <row r="14" spans="1:3" x14ac:dyDescent="0.25">
      <c r="A14">
        <v>145</v>
      </c>
      <c r="B14" t="s">
        <v>7</v>
      </c>
      <c r="C14" t="s">
        <v>151</v>
      </c>
    </row>
    <row r="15" spans="1:3" x14ac:dyDescent="0.25">
      <c r="A15">
        <v>143</v>
      </c>
      <c r="B15" t="s">
        <v>7</v>
      </c>
      <c r="C15" t="s">
        <v>152</v>
      </c>
    </row>
    <row r="16" spans="1:3" x14ac:dyDescent="0.25">
      <c r="A16">
        <v>125</v>
      </c>
      <c r="B16" t="s">
        <v>7</v>
      </c>
      <c r="C16" t="s">
        <v>153</v>
      </c>
    </row>
    <row r="17" spans="1:3" x14ac:dyDescent="0.25">
      <c r="A17">
        <v>117</v>
      </c>
      <c r="B17" t="s">
        <v>8</v>
      </c>
      <c r="C17" t="s">
        <v>149</v>
      </c>
    </row>
    <row r="18" spans="1:3" x14ac:dyDescent="0.25">
      <c r="A18">
        <v>106</v>
      </c>
      <c r="B18" t="s">
        <v>8</v>
      </c>
      <c r="C18" t="s">
        <v>150</v>
      </c>
    </row>
    <row r="19" spans="1:3" x14ac:dyDescent="0.25">
      <c r="A19">
        <v>141</v>
      </c>
      <c r="B19" t="s">
        <v>8</v>
      </c>
      <c r="C19" t="s">
        <v>151</v>
      </c>
    </row>
    <row r="20" spans="1:3" x14ac:dyDescent="0.25">
      <c r="A20">
        <v>79</v>
      </c>
      <c r="B20" t="s">
        <v>8</v>
      </c>
      <c r="C20" t="s">
        <v>152</v>
      </c>
    </row>
    <row r="21" spans="1:3" x14ac:dyDescent="0.25">
      <c r="A21" s="2">
        <v>93</v>
      </c>
      <c r="B21" s="2" t="s">
        <v>8</v>
      </c>
      <c r="C21" s="2" t="s">
        <v>153</v>
      </c>
    </row>
    <row r="22" spans="1:3" x14ac:dyDescent="0.25">
      <c r="A22" s="2">
        <v>1</v>
      </c>
      <c r="B22" s="2" t="s">
        <v>133</v>
      </c>
      <c r="C22" s="2" t="s">
        <v>149</v>
      </c>
    </row>
    <row r="23" spans="1:3" x14ac:dyDescent="0.25">
      <c r="A23" s="2">
        <v>1</v>
      </c>
      <c r="B23" s="2" t="s">
        <v>133</v>
      </c>
      <c r="C23" s="2" t="s">
        <v>150</v>
      </c>
    </row>
    <row r="24" spans="1:3" x14ac:dyDescent="0.25">
      <c r="A24" s="2">
        <v>1</v>
      </c>
      <c r="B24" s="2" t="s">
        <v>133</v>
      </c>
      <c r="C24" s="2" t="s">
        <v>151</v>
      </c>
    </row>
    <row r="25" spans="1:3" x14ac:dyDescent="0.25">
      <c r="A25" s="2">
        <v>1</v>
      </c>
      <c r="B25" s="2" t="s">
        <v>133</v>
      </c>
      <c r="C25" s="2" t="s">
        <v>152</v>
      </c>
    </row>
    <row r="26" spans="1:3" x14ac:dyDescent="0.25">
      <c r="A26" s="2">
        <v>1</v>
      </c>
      <c r="B26" s="2" t="s">
        <v>133</v>
      </c>
      <c r="C26" s="2" t="s">
        <v>153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C13"/>
  <sheetViews>
    <sheetView workbookViewId="0">
      <selection activeCell="B8" sqref="B8"/>
    </sheetView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109</v>
      </c>
      <c r="B1" t="s">
        <v>100</v>
      </c>
      <c r="C1" t="s">
        <v>110</v>
      </c>
    </row>
    <row r="2" spans="1:3" x14ac:dyDescent="0.25">
      <c r="A2" t="s">
        <v>111</v>
      </c>
      <c r="B2">
        <v>845</v>
      </c>
      <c r="C2" t="s">
        <v>30</v>
      </c>
    </row>
    <row r="3" spans="1:3" x14ac:dyDescent="0.25">
      <c r="A3" t="s">
        <v>112</v>
      </c>
      <c r="B3">
        <v>6834</v>
      </c>
      <c r="C3" t="s">
        <v>30</v>
      </c>
    </row>
    <row r="4" spans="1:3" x14ac:dyDescent="0.25">
      <c r="A4" t="s">
        <v>113</v>
      </c>
      <c r="B4">
        <v>308</v>
      </c>
      <c r="C4" t="s">
        <v>30</v>
      </c>
    </row>
    <row r="5" spans="1:3" x14ac:dyDescent="0.25">
      <c r="A5" t="s">
        <v>26</v>
      </c>
      <c r="B5">
        <v>9813</v>
      </c>
      <c r="C5" t="s">
        <v>30</v>
      </c>
    </row>
    <row r="6" spans="1:3" x14ac:dyDescent="0.25">
      <c r="A6" t="s">
        <v>111</v>
      </c>
      <c r="B6">
        <v>11</v>
      </c>
      <c r="C6" t="s">
        <v>21</v>
      </c>
    </row>
    <row r="7" spans="1:3" x14ac:dyDescent="0.25">
      <c r="A7" t="s">
        <v>112</v>
      </c>
      <c r="B7">
        <v>168</v>
      </c>
      <c r="C7" t="s">
        <v>21</v>
      </c>
    </row>
    <row r="8" spans="1:3" x14ac:dyDescent="0.25">
      <c r="A8" t="s">
        <v>113</v>
      </c>
      <c r="B8">
        <v>25</v>
      </c>
      <c r="C8" t="s">
        <v>21</v>
      </c>
    </row>
    <row r="9" spans="1:3" x14ac:dyDescent="0.25">
      <c r="A9" t="s">
        <v>26</v>
      </c>
      <c r="B9">
        <v>209</v>
      </c>
      <c r="C9" t="s">
        <v>21</v>
      </c>
    </row>
    <row r="10" spans="1:3" x14ac:dyDescent="0.25">
      <c r="A10" t="s">
        <v>111</v>
      </c>
      <c r="B10">
        <v>52</v>
      </c>
      <c r="C10" t="s">
        <v>31</v>
      </c>
    </row>
    <row r="11" spans="1:3" x14ac:dyDescent="0.25">
      <c r="A11" t="s">
        <v>112</v>
      </c>
      <c r="B11">
        <v>739</v>
      </c>
      <c r="C11" t="s">
        <v>31</v>
      </c>
    </row>
    <row r="12" spans="1:3" x14ac:dyDescent="0.25">
      <c r="A12" t="s">
        <v>113</v>
      </c>
      <c r="B12">
        <v>38</v>
      </c>
      <c r="C12" t="s">
        <v>31</v>
      </c>
    </row>
    <row r="13" spans="1:3" x14ac:dyDescent="0.25">
      <c r="A13" t="s">
        <v>26</v>
      </c>
      <c r="B13">
        <v>939</v>
      </c>
      <c r="C13" t="s">
        <v>31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D9"/>
  <sheetViews>
    <sheetView workbookViewId="0">
      <selection activeCell="A8" sqref="A8"/>
    </sheetView>
  </sheetViews>
  <sheetFormatPr defaultRowHeight="15" x14ac:dyDescent="0.25"/>
  <cols>
    <col min="1" max="1" width="8.5703125" bestFit="1" customWidth="1"/>
    <col min="2" max="2" width="56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100</v>
      </c>
      <c r="B1" t="s">
        <v>110</v>
      </c>
      <c r="C1" t="s">
        <v>98</v>
      </c>
      <c r="D1" t="s">
        <v>95</v>
      </c>
    </row>
    <row r="2" spans="1:4" x14ac:dyDescent="0.25">
      <c r="A2">
        <v>292</v>
      </c>
      <c r="B2" t="s">
        <v>134</v>
      </c>
      <c r="C2" t="s">
        <v>76</v>
      </c>
      <c r="D2">
        <v>1</v>
      </c>
    </row>
    <row r="3" spans="1:4" x14ac:dyDescent="0.25">
      <c r="A3">
        <v>743</v>
      </c>
      <c r="B3" t="s">
        <v>134</v>
      </c>
      <c r="C3" t="s">
        <v>4</v>
      </c>
      <c r="D3">
        <v>1</v>
      </c>
    </row>
    <row r="4" spans="1:4" x14ac:dyDescent="0.25">
      <c r="A4">
        <v>10</v>
      </c>
      <c r="B4" t="s">
        <v>135</v>
      </c>
      <c r="C4" t="s">
        <v>76</v>
      </c>
      <c r="D4">
        <v>2</v>
      </c>
    </row>
    <row r="5" spans="1:4" x14ac:dyDescent="0.25">
      <c r="A5">
        <v>55</v>
      </c>
      <c r="B5" t="s">
        <v>135</v>
      </c>
      <c r="C5" t="s">
        <v>4</v>
      </c>
      <c r="D5">
        <v>2</v>
      </c>
    </row>
    <row r="6" spans="1:4" x14ac:dyDescent="0.25">
      <c r="A6">
        <v>8</v>
      </c>
      <c r="B6" t="s">
        <v>136</v>
      </c>
      <c r="C6" t="s">
        <v>4</v>
      </c>
      <c r="D6">
        <v>3</v>
      </c>
    </row>
    <row r="7" spans="1:4" x14ac:dyDescent="0.25">
      <c r="A7">
        <v>2</v>
      </c>
      <c r="B7" t="s">
        <v>136</v>
      </c>
      <c r="C7" t="s">
        <v>76</v>
      </c>
      <c r="D7">
        <v>3</v>
      </c>
    </row>
    <row r="8" spans="1:4" x14ac:dyDescent="0.25">
      <c r="A8">
        <v>0</v>
      </c>
      <c r="B8" t="s">
        <v>137</v>
      </c>
      <c r="C8" t="s">
        <v>76</v>
      </c>
      <c r="D8">
        <v>4</v>
      </c>
    </row>
    <row r="9" spans="1:4" x14ac:dyDescent="0.25">
      <c r="A9">
        <v>1</v>
      </c>
      <c r="B9" t="s">
        <v>137</v>
      </c>
      <c r="C9" t="s">
        <v>4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C13"/>
  <sheetViews>
    <sheetView workbookViewId="0"/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109</v>
      </c>
      <c r="B1" t="s">
        <v>100</v>
      </c>
      <c r="C1" t="s">
        <v>110</v>
      </c>
    </row>
    <row r="2" spans="1:3" x14ac:dyDescent="0.25">
      <c r="A2" t="s">
        <v>111</v>
      </c>
      <c r="B2">
        <v>2822</v>
      </c>
      <c r="C2" t="s">
        <v>30</v>
      </c>
    </row>
    <row r="3" spans="1:3" x14ac:dyDescent="0.25">
      <c r="A3" t="s">
        <v>112</v>
      </c>
      <c r="B3">
        <v>27184</v>
      </c>
      <c r="C3" t="s">
        <v>30</v>
      </c>
    </row>
    <row r="4" spans="1:3" x14ac:dyDescent="0.25">
      <c r="A4" t="s">
        <v>113</v>
      </c>
      <c r="B4">
        <v>1108</v>
      </c>
      <c r="C4" t="s">
        <v>30</v>
      </c>
    </row>
    <row r="5" spans="1:3" x14ac:dyDescent="0.25">
      <c r="A5" t="s">
        <v>26</v>
      </c>
      <c r="B5">
        <v>36004</v>
      </c>
      <c r="C5" t="s">
        <v>30</v>
      </c>
    </row>
    <row r="6" spans="1:3" x14ac:dyDescent="0.25">
      <c r="A6" t="s">
        <v>111</v>
      </c>
      <c r="B6">
        <v>64</v>
      </c>
      <c r="C6" t="s">
        <v>21</v>
      </c>
    </row>
    <row r="7" spans="1:3" x14ac:dyDescent="0.25">
      <c r="A7" t="s">
        <v>112</v>
      </c>
      <c r="B7">
        <v>615</v>
      </c>
      <c r="C7" t="s">
        <v>21</v>
      </c>
    </row>
    <row r="8" spans="1:3" x14ac:dyDescent="0.25">
      <c r="A8" t="s">
        <v>113</v>
      </c>
      <c r="B8">
        <v>106</v>
      </c>
      <c r="C8" t="s">
        <v>21</v>
      </c>
    </row>
    <row r="9" spans="1:3" x14ac:dyDescent="0.25">
      <c r="A9" t="s">
        <v>26</v>
      </c>
      <c r="B9">
        <v>843</v>
      </c>
      <c r="C9" t="s">
        <v>21</v>
      </c>
    </row>
    <row r="10" spans="1:3" x14ac:dyDescent="0.25">
      <c r="A10" t="s">
        <v>111</v>
      </c>
      <c r="B10">
        <v>244</v>
      </c>
      <c r="C10" t="s">
        <v>31</v>
      </c>
    </row>
    <row r="11" spans="1:3" x14ac:dyDescent="0.25">
      <c r="A11" t="s">
        <v>112</v>
      </c>
      <c r="B11">
        <v>3262</v>
      </c>
      <c r="C11" t="s">
        <v>31</v>
      </c>
    </row>
    <row r="12" spans="1:3" x14ac:dyDescent="0.25">
      <c r="A12" t="s">
        <v>113</v>
      </c>
      <c r="B12">
        <v>166</v>
      </c>
      <c r="C12" t="s">
        <v>31</v>
      </c>
    </row>
    <row r="13" spans="1:3" x14ac:dyDescent="0.25">
      <c r="A13" t="s">
        <v>26</v>
      </c>
      <c r="B13">
        <v>3570</v>
      </c>
      <c r="C13" t="s">
        <v>31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D9"/>
  <sheetViews>
    <sheetView workbookViewId="0"/>
  </sheetViews>
  <sheetFormatPr defaultRowHeight="15" x14ac:dyDescent="0.25"/>
  <cols>
    <col min="1" max="1" width="8.5703125" bestFit="1" customWidth="1"/>
    <col min="2" max="2" width="56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100</v>
      </c>
      <c r="B1" t="s">
        <v>110</v>
      </c>
      <c r="C1" t="s">
        <v>98</v>
      </c>
      <c r="D1" t="s">
        <v>95</v>
      </c>
    </row>
    <row r="2" spans="1:4" x14ac:dyDescent="0.25">
      <c r="A2">
        <v>3018</v>
      </c>
      <c r="B2" t="s">
        <v>134</v>
      </c>
      <c r="C2" t="s">
        <v>4</v>
      </c>
      <c r="D2">
        <v>1</v>
      </c>
    </row>
    <row r="3" spans="1:4" x14ac:dyDescent="0.25">
      <c r="A3">
        <v>2376</v>
      </c>
      <c r="B3" t="s">
        <v>134</v>
      </c>
      <c r="C3" t="s">
        <v>76</v>
      </c>
      <c r="D3">
        <v>1</v>
      </c>
    </row>
    <row r="4" spans="1:4" x14ac:dyDescent="0.25">
      <c r="A4">
        <v>249</v>
      </c>
      <c r="B4" t="s">
        <v>135</v>
      </c>
      <c r="C4" t="s">
        <v>4</v>
      </c>
      <c r="D4">
        <v>2</v>
      </c>
    </row>
    <row r="5" spans="1:4" x14ac:dyDescent="0.25">
      <c r="A5">
        <v>175</v>
      </c>
      <c r="B5" t="s">
        <v>135</v>
      </c>
      <c r="C5" t="s">
        <v>76</v>
      </c>
      <c r="D5">
        <v>2</v>
      </c>
    </row>
    <row r="6" spans="1:4" x14ac:dyDescent="0.25">
      <c r="A6">
        <v>73</v>
      </c>
      <c r="B6" t="s">
        <v>136</v>
      </c>
      <c r="C6" t="s">
        <v>4</v>
      </c>
      <c r="D6">
        <v>3</v>
      </c>
    </row>
    <row r="7" spans="1:4" x14ac:dyDescent="0.25">
      <c r="A7">
        <v>52</v>
      </c>
      <c r="B7" t="s">
        <v>136</v>
      </c>
      <c r="C7" t="s">
        <v>76</v>
      </c>
      <c r="D7">
        <v>3</v>
      </c>
    </row>
    <row r="8" spans="1:4" x14ac:dyDescent="0.25">
      <c r="A8">
        <v>3</v>
      </c>
      <c r="B8" t="s">
        <v>137</v>
      </c>
      <c r="C8" t="s">
        <v>4</v>
      </c>
      <c r="D8">
        <v>4</v>
      </c>
    </row>
    <row r="9" spans="1:4" x14ac:dyDescent="0.25">
      <c r="A9">
        <v>0</v>
      </c>
      <c r="B9" t="s">
        <v>137</v>
      </c>
      <c r="C9" t="s">
        <v>76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E129"/>
  <sheetViews>
    <sheetView workbookViewId="0"/>
  </sheetViews>
  <sheetFormatPr defaultRowHeight="15" x14ac:dyDescent="0.25"/>
  <cols>
    <col min="1" max="1" width="5.28515625" bestFit="1" customWidth="1"/>
    <col min="2" max="2" width="41.140625" bestFit="1" customWidth="1"/>
    <col min="3" max="3" width="8.5703125" bestFit="1" customWidth="1"/>
    <col min="4" max="4" width="41.28515625" bestFit="1" customWidth="1"/>
    <col min="5" max="5" width="10" bestFit="1" customWidth="1"/>
  </cols>
  <sheetData>
    <row r="1" spans="1:5" x14ac:dyDescent="0.25">
      <c r="A1" t="s">
        <v>95</v>
      </c>
      <c r="B1" t="s">
        <v>3</v>
      </c>
      <c r="C1" t="s">
        <v>100</v>
      </c>
      <c r="D1" t="s">
        <v>110</v>
      </c>
      <c r="E1" t="s">
        <v>114</v>
      </c>
    </row>
    <row r="2" spans="1:5" x14ac:dyDescent="0.25">
      <c r="A2">
        <v>1</v>
      </c>
      <c r="B2" t="s">
        <v>30</v>
      </c>
      <c r="C2">
        <v>1383</v>
      </c>
      <c r="D2" t="s">
        <v>115</v>
      </c>
      <c r="E2">
        <v>1</v>
      </c>
    </row>
    <row r="3" spans="1:5" x14ac:dyDescent="0.25">
      <c r="A3">
        <v>2</v>
      </c>
      <c r="B3" t="s">
        <v>31</v>
      </c>
      <c r="C3">
        <v>123</v>
      </c>
      <c r="D3" t="s">
        <v>115</v>
      </c>
      <c r="E3">
        <v>1</v>
      </c>
    </row>
    <row r="4" spans="1:5" x14ac:dyDescent="0.25">
      <c r="A4">
        <v>3</v>
      </c>
      <c r="B4" t="s">
        <v>32</v>
      </c>
      <c r="C4">
        <v>28</v>
      </c>
      <c r="D4" t="s">
        <v>115</v>
      </c>
      <c r="E4">
        <v>1</v>
      </c>
    </row>
    <row r="5" spans="1:5" x14ac:dyDescent="0.25">
      <c r="A5">
        <v>4</v>
      </c>
      <c r="B5" t="s">
        <v>33</v>
      </c>
      <c r="C5">
        <v>1</v>
      </c>
      <c r="D5" t="s">
        <v>115</v>
      </c>
      <c r="E5">
        <v>1</v>
      </c>
    </row>
    <row r="6" spans="1:5" x14ac:dyDescent="0.25">
      <c r="A6">
        <v>5</v>
      </c>
      <c r="B6" t="s">
        <v>34</v>
      </c>
      <c r="C6">
        <v>0</v>
      </c>
      <c r="D6" t="s">
        <v>115</v>
      </c>
      <c r="E6">
        <v>1</v>
      </c>
    </row>
    <row r="7" spans="1:5" x14ac:dyDescent="0.25">
      <c r="A7">
        <v>6</v>
      </c>
      <c r="B7" t="s">
        <v>42</v>
      </c>
      <c r="C7">
        <v>0</v>
      </c>
      <c r="D7" t="s">
        <v>115</v>
      </c>
      <c r="E7">
        <v>1</v>
      </c>
    </row>
    <row r="8" spans="1:5" x14ac:dyDescent="0.25">
      <c r="A8">
        <v>7</v>
      </c>
      <c r="B8" t="s">
        <v>116</v>
      </c>
      <c r="C8">
        <v>0</v>
      </c>
      <c r="D8" t="s">
        <v>115</v>
      </c>
      <c r="E8">
        <v>1</v>
      </c>
    </row>
    <row r="9" spans="1:5" x14ac:dyDescent="0.25">
      <c r="A9">
        <v>8</v>
      </c>
      <c r="B9" t="s">
        <v>5</v>
      </c>
      <c r="C9">
        <v>0</v>
      </c>
      <c r="D9" t="s">
        <v>115</v>
      </c>
      <c r="E9">
        <v>1</v>
      </c>
    </row>
    <row r="10" spans="1:5" x14ac:dyDescent="0.25">
      <c r="A10">
        <v>9</v>
      </c>
      <c r="B10" t="s">
        <v>35</v>
      </c>
      <c r="C10">
        <v>1</v>
      </c>
      <c r="D10" t="s">
        <v>115</v>
      </c>
      <c r="E10">
        <v>1</v>
      </c>
    </row>
    <row r="11" spans="1:5" x14ac:dyDescent="0.25">
      <c r="A11">
        <v>10</v>
      </c>
      <c r="B11" t="s">
        <v>36</v>
      </c>
      <c r="C11">
        <v>1</v>
      </c>
      <c r="D11" t="s">
        <v>115</v>
      </c>
      <c r="E11">
        <v>1</v>
      </c>
    </row>
    <row r="12" spans="1:5" x14ac:dyDescent="0.25">
      <c r="A12">
        <v>11</v>
      </c>
      <c r="B12" t="s">
        <v>37</v>
      </c>
      <c r="C12">
        <v>372</v>
      </c>
      <c r="D12" t="s">
        <v>115</v>
      </c>
      <c r="E12">
        <v>1</v>
      </c>
    </row>
    <row r="13" spans="1:5" x14ac:dyDescent="0.25">
      <c r="A13">
        <v>12</v>
      </c>
      <c r="B13" t="s">
        <v>38</v>
      </c>
      <c r="C13">
        <v>0</v>
      </c>
      <c r="D13" t="s">
        <v>115</v>
      </c>
      <c r="E13">
        <v>1</v>
      </c>
    </row>
    <row r="14" spans="1:5" x14ac:dyDescent="0.25">
      <c r="A14">
        <v>13</v>
      </c>
      <c r="B14" t="s">
        <v>11</v>
      </c>
      <c r="C14">
        <v>4</v>
      </c>
      <c r="D14" t="s">
        <v>115</v>
      </c>
      <c r="E14">
        <v>1</v>
      </c>
    </row>
    <row r="15" spans="1:5" x14ac:dyDescent="0.25">
      <c r="A15">
        <v>14</v>
      </c>
      <c r="B15" t="s">
        <v>39</v>
      </c>
      <c r="C15">
        <v>2</v>
      </c>
      <c r="D15" t="s">
        <v>115</v>
      </c>
      <c r="E15">
        <v>1</v>
      </c>
    </row>
    <row r="16" spans="1:5" x14ac:dyDescent="0.25">
      <c r="A16">
        <v>15</v>
      </c>
      <c r="B16" t="s">
        <v>40</v>
      </c>
      <c r="C16">
        <v>1</v>
      </c>
      <c r="D16" t="s">
        <v>115</v>
      </c>
      <c r="E16">
        <v>1</v>
      </c>
    </row>
    <row r="17" spans="1:5" x14ac:dyDescent="0.25">
      <c r="A17">
        <v>16</v>
      </c>
      <c r="B17" t="s">
        <v>41</v>
      </c>
      <c r="C17">
        <v>1</v>
      </c>
      <c r="D17" t="s">
        <v>115</v>
      </c>
      <c r="E17">
        <v>1</v>
      </c>
    </row>
    <row r="18" spans="1:5" x14ac:dyDescent="0.25">
      <c r="A18">
        <v>1</v>
      </c>
      <c r="B18" t="s">
        <v>30</v>
      </c>
      <c r="C18">
        <v>201</v>
      </c>
      <c r="D18" t="s">
        <v>12</v>
      </c>
      <c r="E18">
        <v>2</v>
      </c>
    </row>
    <row r="19" spans="1:5" x14ac:dyDescent="0.25">
      <c r="A19">
        <v>2</v>
      </c>
      <c r="B19" t="s">
        <v>31</v>
      </c>
      <c r="C19">
        <v>51</v>
      </c>
      <c r="D19" t="s">
        <v>12</v>
      </c>
      <c r="E19">
        <v>2</v>
      </c>
    </row>
    <row r="20" spans="1:5" x14ac:dyDescent="0.25">
      <c r="A20">
        <v>3</v>
      </c>
      <c r="B20" t="s">
        <v>32</v>
      </c>
      <c r="C20">
        <v>12</v>
      </c>
      <c r="D20" t="s">
        <v>12</v>
      </c>
      <c r="E20">
        <v>2</v>
      </c>
    </row>
    <row r="21" spans="1:5" x14ac:dyDescent="0.25">
      <c r="A21">
        <v>4</v>
      </c>
      <c r="B21" t="s">
        <v>33</v>
      </c>
      <c r="C21">
        <v>0</v>
      </c>
      <c r="D21" t="s">
        <v>12</v>
      </c>
      <c r="E21">
        <v>2</v>
      </c>
    </row>
    <row r="22" spans="1:5" x14ac:dyDescent="0.25">
      <c r="A22">
        <v>5</v>
      </c>
      <c r="B22" t="s">
        <v>34</v>
      </c>
      <c r="C22">
        <v>0</v>
      </c>
      <c r="D22" t="s">
        <v>12</v>
      </c>
      <c r="E22">
        <v>2</v>
      </c>
    </row>
    <row r="23" spans="1:5" x14ac:dyDescent="0.25">
      <c r="A23">
        <v>6</v>
      </c>
      <c r="B23" t="s">
        <v>42</v>
      </c>
      <c r="C23">
        <v>0</v>
      </c>
      <c r="D23" t="s">
        <v>12</v>
      </c>
      <c r="E23">
        <v>2</v>
      </c>
    </row>
    <row r="24" spans="1:5" x14ac:dyDescent="0.25">
      <c r="A24">
        <v>7</v>
      </c>
      <c r="B24" t="s">
        <v>116</v>
      </c>
      <c r="C24">
        <v>0</v>
      </c>
      <c r="D24" t="s">
        <v>12</v>
      </c>
      <c r="E24">
        <v>2</v>
      </c>
    </row>
    <row r="25" spans="1:5" x14ac:dyDescent="0.25">
      <c r="A25">
        <v>8</v>
      </c>
      <c r="B25" t="s">
        <v>5</v>
      </c>
      <c r="C25">
        <v>0</v>
      </c>
      <c r="D25" t="s">
        <v>12</v>
      </c>
      <c r="E25">
        <v>2</v>
      </c>
    </row>
    <row r="26" spans="1:5" x14ac:dyDescent="0.25">
      <c r="A26">
        <v>9</v>
      </c>
      <c r="B26" t="s">
        <v>35</v>
      </c>
      <c r="C26">
        <v>0</v>
      </c>
      <c r="D26" t="s">
        <v>12</v>
      </c>
      <c r="E26">
        <v>2</v>
      </c>
    </row>
    <row r="27" spans="1:5" x14ac:dyDescent="0.25">
      <c r="A27">
        <v>10</v>
      </c>
      <c r="B27" t="s">
        <v>36</v>
      </c>
      <c r="C27">
        <v>2</v>
      </c>
      <c r="D27" t="s">
        <v>12</v>
      </c>
      <c r="E27">
        <v>2</v>
      </c>
    </row>
    <row r="28" spans="1:5" x14ac:dyDescent="0.25">
      <c r="A28">
        <v>11</v>
      </c>
      <c r="B28" t="s">
        <v>37</v>
      </c>
      <c r="C28">
        <v>118</v>
      </c>
      <c r="D28" t="s">
        <v>12</v>
      </c>
      <c r="E28">
        <v>2</v>
      </c>
    </row>
    <row r="29" spans="1:5" x14ac:dyDescent="0.25">
      <c r="A29">
        <v>12</v>
      </c>
      <c r="B29" t="s">
        <v>38</v>
      </c>
      <c r="C29">
        <v>0</v>
      </c>
      <c r="D29" t="s">
        <v>12</v>
      </c>
      <c r="E29">
        <v>2</v>
      </c>
    </row>
    <row r="30" spans="1:5" x14ac:dyDescent="0.25">
      <c r="A30">
        <v>13</v>
      </c>
      <c r="B30" t="s">
        <v>11</v>
      </c>
      <c r="C30">
        <v>1</v>
      </c>
      <c r="D30" t="s">
        <v>12</v>
      </c>
      <c r="E30">
        <v>2</v>
      </c>
    </row>
    <row r="31" spans="1:5" x14ac:dyDescent="0.25">
      <c r="A31">
        <v>14</v>
      </c>
      <c r="B31" t="s">
        <v>39</v>
      </c>
      <c r="C31">
        <v>1</v>
      </c>
      <c r="D31" t="s">
        <v>12</v>
      </c>
      <c r="E31">
        <v>2</v>
      </c>
    </row>
    <row r="32" spans="1:5" x14ac:dyDescent="0.25">
      <c r="A32">
        <v>15</v>
      </c>
      <c r="B32" t="s">
        <v>40</v>
      </c>
      <c r="C32">
        <v>0</v>
      </c>
      <c r="D32" t="s">
        <v>12</v>
      </c>
      <c r="E32">
        <v>2</v>
      </c>
    </row>
    <row r="33" spans="1:5" x14ac:dyDescent="0.25">
      <c r="A33">
        <v>16</v>
      </c>
      <c r="B33" t="s">
        <v>41</v>
      </c>
      <c r="C33">
        <v>3</v>
      </c>
      <c r="D33" t="s">
        <v>12</v>
      </c>
      <c r="E33">
        <v>2</v>
      </c>
    </row>
    <row r="34" spans="1:5" x14ac:dyDescent="0.25">
      <c r="A34">
        <v>1</v>
      </c>
      <c r="B34" t="s">
        <v>30</v>
      </c>
      <c r="C34">
        <v>94</v>
      </c>
      <c r="D34" t="s">
        <v>94</v>
      </c>
      <c r="E34">
        <v>3</v>
      </c>
    </row>
    <row r="35" spans="1:5" x14ac:dyDescent="0.25">
      <c r="A35">
        <v>2</v>
      </c>
      <c r="B35" t="s">
        <v>31</v>
      </c>
      <c r="C35">
        <v>7</v>
      </c>
      <c r="D35" t="s">
        <v>94</v>
      </c>
      <c r="E35">
        <v>3</v>
      </c>
    </row>
    <row r="36" spans="1:5" x14ac:dyDescent="0.25">
      <c r="A36">
        <v>3</v>
      </c>
      <c r="B36" t="s">
        <v>32</v>
      </c>
      <c r="C36">
        <v>1</v>
      </c>
      <c r="D36" t="s">
        <v>94</v>
      </c>
      <c r="E36">
        <v>3</v>
      </c>
    </row>
    <row r="37" spans="1:5" x14ac:dyDescent="0.25">
      <c r="A37">
        <v>4</v>
      </c>
      <c r="B37" t="s">
        <v>33</v>
      </c>
      <c r="C37">
        <v>0</v>
      </c>
      <c r="D37" t="s">
        <v>94</v>
      </c>
      <c r="E37">
        <v>3</v>
      </c>
    </row>
    <row r="38" spans="1:5" x14ac:dyDescent="0.25">
      <c r="A38">
        <v>5</v>
      </c>
      <c r="B38" t="s">
        <v>34</v>
      </c>
      <c r="C38">
        <v>0</v>
      </c>
      <c r="D38" t="s">
        <v>94</v>
      </c>
      <c r="E38">
        <v>3</v>
      </c>
    </row>
    <row r="39" spans="1:5" x14ac:dyDescent="0.25">
      <c r="A39">
        <v>6</v>
      </c>
      <c r="B39" t="s">
        <v>42</v>
      </c>
      <c r="C39">
        <v>0</v>
      </c>
      <c r="D39" t="s">
        <v>94</v>
      </c>
      <c r="E39">
        <v>3</v>
      </c>
    </row>
    <row r="40" spans="1:5" x14ac:dyDescent="0.25">
      <c r="A40">
        <v>7</v>
      </c>
      <c r="B40" t="s">
        <v>116</v>
      </c>
      <c r="C40">
        <v>0</v>
      </c>
      <c r="D40" t="s">
        <v>94</v>
      </c>
      <c r="E40">
        <v>3</v>
      </c>
    </row>
    <row r="41" spans="1:5" x14ac:dyDescent="0.25">
      <c r="A41">
        <v>8</v>
      </c>
      <c r="B41" t="s">
        <v>5</v>
      </c>
      <c r="C41">
        <v>0</v>
      </c>
      <c r="D41" t="s">
        <v>94</v>
      </c>
      <c r="E41">
        <v>3</v>
      </c>
    </row>
    <row r="42" spans="1:5" x14ac:dyDescent="0.25">
      <c r="A42">
        <v>9</v>
      </c>
      <c r="B42" t="s">
        <v>35</v>
      </c>
      <c r="C42">
        <v>0</v>
      </c>
      <c r="D42" t="s">
        <v>94</v>
      </c>
      <c r="E42">
        <v>3</v>
      </c>
    </row>
    <row r="43" spans="1:5" x14ac:dyDescent="0.25">
      <c r="A43">
        <v>10</v>
      </c>
      <c r="B43" t="s">
        <v>36</v>
      </c>
      <c r="C43">
        <v>0</v>
      </c>
      <c r="D43" t="s">
        <v>94</v>
      </c>
      <c r="E43">
        <v>3</v>
      </c>
    </row>
    <row r="44" spans="1:5" x14ac:dyDescent="0.25">
      <c r="A44">
        <v>11</v>
      </c>
      <c r="B44" t="s">
        <v>37</v>
      </c>
      <c r="C44">
        <v>15</v>
      </c>
      <c r="D44" t="s">
        <v>94</v>
      </c>
      <c r="E44">
        <v>3</v>
      </c>
    </row>
    <row r="45" spans="1:5" x14ac:dyDescent="0.25">
      <c r="A45">
        <v>12</v>
      </c>
      <c r="B45" t="s">
        <v>38</v>
      </c>
      <c r="C45">
        <v>0</v>
      </c>
      <c r="D45" t="s">
        <v>94</v>
      </c>
      <c r="E45">
        <v>3</v>
      </c>
    </row>
    <row r="46" spans="1:5" x14ac:dyDescent="0.25">
      <c r="A46">
        <v>13</v>
      </c>
      <c r="B46" t="s">
        <v>11</v>
      </c>
      <c r="C46">
        <v>0</v>
      </c>
      <c r="D46" t="s">
        <v>94</v>
      </c>
      <c r="E46">
        <v>3</v>
      </c>
    </row>
    <row r="47" spans="1:5" x14ac:dyDescent="0.25">
      <c r="A47">
        <v>14</v>
      </c>
      <c r="B47" t="s">
        <v>39</v>
      </c>
      <c r="C47">
        <v>0</v>
      </c>
      <c r="D47" t="s">
        <v>94</v>
      </c>
      <c r="E47">
        <v>3</v>
      </c>
    </row>
    <row r="48" spans="1:5" x14ac:dyDescent="0.25">
      <c r="A48">
        <v>15</v>
      </c>
      <c r="B48" t="s">
        <v>40</v>
      </c>
      <c r="C48">
        <v>0</v>
      </c>
      <c r="D48" t="s">
        <v>94</v>
      </c>
      <c r="E48">
        <v>3</v>
      </c>
    </row>
    <row r="49" spans="1:5" x14ac:dyDescent="0.25">
      <c r="A49">
        <v>16</v>
      </c>
      <c r="B49" t="s">
        <v>41</v>
      </c>
      <c r="C49">
        <v>0</v>
      </c>
      <c r="D49" t="s">
        <v>94</v>
      </c>
      <c r="E49">
        <v>3</v>
      </c>
    </row>
    <row r="50" spans="1:5" x14ac:dyDescent="0.25">
      <c r="A50">
        <v>1</v>
      </c>
      <c r="B50" t="s">
        <v>30</v>
      </c>
      <c r="C50">
        <v>15</v>
      </c>
      <c r="D50" t="s">
        <v>83</v>
      </c>
      <c r="E50">
        <v>4</v>
      </c>
    </row>
    <row r="51" spans="1:5" x14ac:dyDescent="0.25">
      <c r="A51">
        <v>2</v>
      </c>
      <c r="B51" t="s">
        <v>31</v>
      </c>
      <c r="C51">
        <v>28</v>
      </c>
      <c r="D51" t="s">
        <v>83</v>
      </c>
      <c r="E51">
        <v>4</v>
      </c>
    </row>
    <row r="52" spans="1:5" x14ac:dyDescent="0.25">
      <c r="A52">
        <v>3</v>
      </c>
      <c r="B52" t="s">
        <v>32</v>
      </c>
      <c r="C52">
        <v>1</v>
      </c>
      <c r="D52" t="s">
        <v>83</v>
      </c>
      <c r="E52">
        <v>4</v>
      </c>
    </row>
    <row r="53" spans="1:5" x14ac:dyDescent="0.25">
      <c r="A53">
        <v>4</v>
      </c>
      <c r="B53" t="s">
        <v>33</v>
      </c>
      <c r="C53">
        <v>0</v>
      </c>
      <c r="D53" t="s">
        <v>83</v>
      </c>
      <c r="E53">
        <v>4</v>
      </c>
    </row>
    <row r="54" spans="1:5" x14ac:dyDescent="0.25">
      <c r="A54">
        <v>5</v>
      </c>
      <c r="B54" t="s">
        <v>34</v>
      </c>
      <c r="C54">
        <v>0</v>
      </c>
      <c r="D54" t="s">
        <v>83</v>
      </c>
      <c r="E54">
        <v>4</v>
      </c>
    </row>
    <row r="55" spans="1:5" x14ac:dyDescent="0.25">
      <c r="A55">
        <v>6</v>
      </c>
      <c r="B55" t="s">
        <v>42</v>
      </c>
      <c r="C55">
        <v>0</v>
      </c>
      <c r="D55" t="s">
        <v>83</v>
      </c>
      <c r="E55">
        <v>4</v>
      </c>
    </row>
    <row r="56" spans="1:5" x14ac:dyDescent="0.25">
      <c r="A56">
        <v>7</v>
      </c>
      <c r="B56" t="s">
        <v>116</v>
      </c>
      <c r="C56">
        <v>0</v>
      </c>
      <c r="D56" t="s">
        <v>83</v>
      </c>
      <c r="E56">
        <v>4</v>
      </c>
    </row>
    <row r="57" spans="1:5" x14ac:dyDescent="0.25">
      <c r="A57">
        <v>8</v>
      </c>
      <c r="B57" t="s">
        <v>5</v>
      </c>
      <c r="C57">
        <v>0</v>
      </c>
      <c r="D57" t="s">
        <v>83</v>
      </c>
      <c r="E57">
        <v>4</v>
      </c>
    </row>
    <row r="58" spans="1:5" x14ac:dyDescent="0.25">
      <c r="A58">
        <v>9</v>
      </c>
      <c r="B58" t="s">
        <v>35</v>
      </c>
      <c r="C58">
        <v>0</v>
      </c>
      <c r="D58" t="s">
        <v>83</v>
      </c>
      <c r="E58">
        <v>4</v>
      </c>
    </row>
    <row r="59" spans="1:5" x14ac:dyDescent="0.25">
      <c r="A59">
        <v>10</v>
      </c>
      <c r="B59" t="s">
        <v>36</v>
      </c>
      <c r="C59">
        <v>0</v>
      </c>
      <c r="D59" t="s">
        <v>83</v>
      </c>
      <c r="E59">
        <v>4</v>
      </c>
    </row>
    <row r="60" spans="1:5" x14ac:dyDescent="0.25">
      <c r="A60">
        <v>11</v>
      </c>
      <c r="B60" t="s">
        <v>37</v>
      </c>
      <c r="C60">
        <v>0</v>
      </c>
      <c r="D60" t="s">
        <v>83</v>
      </c>
      <c r="E60">
        <v>4</v>
      </c>
    </row>
    <row r="61" spans="1:5" x14ac:dyDescent="0.25">
      <c r="A61">
        <v>12</v>
      </c>
      <c r="B61" t="s">
        <v>38</v>
      </c>
      <c r="C61">
        <v>0</v>
      </c>
      <c r="D61" t="s">
        <v>83</v>
      </c>
      <c r="E61">
        <v>4</v>
      </c>
    </row>
    <row r="62" spans="1:5" x14ac:dyDescent="0.25">
      <c r="A62">
        <v>13</v>
      </c>
      <c r="B62" t="s">
        <v>11</v>
      </c>
      <c r="C62">
        <v>0</v>
      </c>
      <c r="D62" t="s">
        <v>83</v>
      </c>
      <c r="E62">
        <v>4</v>
      </c>
    </row>
    <row r="63" spans="1:5" x14ac:dyDescent="0.25">
      <c r="A63">
        <v>14</v>
      </c>
      <c r="B63" t="s">
        <v>39</v>
      </c>
      <c r="C63">
        <v>0</v>
      </c>
      <c r="D63" t="s">
        <v>83</v>
      </c>
      <c r="E63">
        <v>4</v>
      </c>
    </row>
    <row r="64" spans="1:5" x14ac:dyDescent="0.25">
      <c r="A64">
        <v>15</v>
      </c>
      <c r="B64" t="s">
        <v>40</v>
      </c>
      <c r="C64">
        <v>1</v>
      </c>
      <c r="D64" t="s">
        <v>83</v>
      </c>
      <c r="E64">
        <v>4</v>
      </c>
    </row>
    <row r="65" spans="1:5" x14ac:dyDescent="0.25">
      <c r="A65">
        <v>16</v>
      </c>
      <c r="B65" t="s">
        <v>41</v>
      </c>
      <c r="C65">
        <v>0</v>
      </c>
      <c r="D65" t="s">
        <v>83</v>
      </c>
      <c r="E65">
        <v>4</v>
      </c>
    </row>
    <row r="66" spans="1:5" x14ac:dyDescent="0.25">
      <c r="A66">
        <v>1</v>
      </c>
      <c r="B66" t="s">
        <v>30</v>
      </c>
      <c r="C66">
        <v>18</v>
      </c>
      <c r="D66" t="s">
        <v>117</v>
      </c>
      <c r="E66">
        <v>5</v>
      </c>
    </row>
    <row r="67" spans="1:5" x14ac:dyDescent="0.25">
      <c r="A67">
        <v>2</v>
      </c>
      <c r="B67" t="s">
        <v>31</v>
      </c>
      <c r="C67">
        <v>2</v>
      </c>
      <c r="D67" t="s">
        <v>117</v>
      </c>
      <c r="E67">
        <v>5</v>
      </c>
    </row>
    <row r="68" spans="1:5" x14ac:dyDescent="0.25">
      <c r="A68">
        <v>3</v>
      </c>
      <c r="B68" t="s">
        <v>32</v>
      </c>
      <c r="C68">
        <v>0</v>
      </c>
      <c r="D68" t="s">
        <v>117</v>
      </c>
      <c r="E68">
        <v>5</v>
      </c>
    </row>
    <row r="69" spans="1:5" x14ac:dyDescent="0.25">
      <c r="A69">
        <v>4</v>
      </c>
      <c r="B69" t="s">
        <v>33</v>
      </c>
      <c r="C69">
        <v>0</v>
      </c>
      <c r="D69" t="s">
        <v>117</v>
      </c>
      <c r="E69">
        <v>5</v>
      </c>
    </row>
    <row r="70" spans="1:5" x14ac:dyDescent="0.25">
      <c r="A70">
        <v>5</v>
      </c>
      <c r="B70" t="s">
        <v>34</v>
      </c>
      <c r="C70">
        <v>0</v>
      </c>
      <c r="D70" t="s">
        <v>117</v>
      </c>
      <c r="E70">
        <v>5</v>
      </c>
    </row>
    <row r="71" spans="1:5" x14ac:dyDescent="0.25">
      <c r="A71">
        <v>6</v>
      </c>
      <c r="B71" t="s">
        <v>42</v>
      </c>
      <c r="C71">
        <v>0</v>
      </c>
      <c r="D71" t="s">
        <v>117</v>
      </c>
      <c r="E71">
        <v>5</v>
      </c>
    </row>
    <row r="72" spans="1:5" x14ac:dyDescent="0.25">
      <c r="A72">
        <v>7</v>
      </c>
      <c r="B72" t="s">
        <v>116</v>
      </c>
      <c r="C72">
        <v>0</v>
      </c>
      <c r="D72" t="s">
        <v>117</v>
      </c>
      <c r="E72">
        <v>5</v>
      </c>
    </row>
    <row r="73" spans="1:5" x14ac:dyDescent="0.25">
      <c r="A73">
        <v>8</v>
      </c>
      <c r="B73" t="s">
        <v>5</v>
      </c>
      <c r="C73">
        <v>0</v>
      </c>
      <c r="D73" t="s">
        <v>117</v>
      </c>
      <c r="E73">
        <v>5</v>
      </c>
    </row>
    <row r="74" spans="1:5" x14ac:dyDescent="0.25">
      <c r="A74">
        <v>9</v>
      </c>
      <c r="B74" t="s">
        <v>35</v>
      </c>
      <c r="C74">
        <v>0</v>
      </c>
      <c r="D74" t="s">
        <v>117</v>
      </c>
      <c r="E74">
        <v>5</v>
      </c>
    </row>
    <row r="75" spans="1:5" x14ac:dyDescent="0.25">
      <c r="A75">
        <v>10</v>
      </c>
      <c r="B75" t="s">
        <v>36</v>
      </c>
      <c r="C75">
        <v>0</v>
      </c>
      <c r="D75" t="s">
        <v>117</v>
      </c>
      <c r="E75">
        <v>5</v>
      </c>
    </row>
    <row r="76" spans="1:5" x14ac:dyDescent="0.25">
      <c r="A76">
        <v>11</v>
      </c>
      <c r="B76" t="s">
        <v>37</v>
      </c>
      <c r="C76">
        <v>21</v>
      </c>
      <c r="D76" t="s">
        <v>117</v>
      </c>
      <c r="E76">
        <v>5</v>
      </c>
    </row>
    <row r="77" spans="1:5" x14ac:dyDescent="0.25">
      <c r="A77">
        <v>12</v>
      </c>
      <c r="B77" t="s">
        <v>38</v>
      </c>
      <c r="C77">
        <v>0</v>
      </c>
      <c r="D77" t="s">
        <v>117</v>
      </c>
      <c r="E77">
        <v>5</v>
      </c>
    </row>
    <row r="78" spans="1:5" x14ac:dyDescent="0.25">
      <c r="A78">
        <v>13</v>
      </c>
      <c r="B78" t="s">
        <v>11</v>
      </c>
      <c r="C78">
        <v>0</v>
      </c>
      <c r="D78" t="s">
        <v>117</v>
      </c>
      <c r="E78">
        <v>5</v>
      </c>
    </row>
    <row r="79" spans="1:5" x14ac:dyDescent="0.25">
      <c r="A79">
        <v>14</v>
      </c>
      <c r="B79" t="s">
        <v>39</v>
      </c>
      <c r="C79">
        <v>0</v>
      </c>
      <c r="D79" t="s">
        <v>117</v>
      </c>
      <c r="E79">
        <v>5</v>
      </c>
    </row>
    <row r="80" spans="1:5" x14ac:dyDescent="0.25">
      <c r="A80">
        <v>15</v>
      </c>
      <c r="B80" t="s">
        <v>40</v>
      </c>
      <c r="C80">
        <v>0</v>
      </c>
      <c r="D80" t="s">
        <v>117</v>
      </c>
      <c r="E80">
        <v>5</v>
      </c>
    </row>
    <row r="81" spans="1:5" x14ac:dyDescent="0.25">
      <c r="A81">
        <v>16</v>
      </c>
      <c r="B81" t="s">
        <v>41</v>
      </c>
      <c r="C81">
        <v>0</v>
      </c>
      <c r="D81" t="s">
        <v>117</v>
      </c>
      <c r="E81">
        <v>5</v>
      </c>
    </row>
    <row r="82" spans="1:5" x14ac:dyDescent="0.25">
      <c r="A82">
        <v>1</v>
      </c>
      <c r="B82" t="s">
        <v>30</v>
      </c>
      <c r="C82">
        <v>0</v>
      </c>
      <c r="D82" t="s">
        <v>35</v>
      </c>
      <c r="E82">
        <v>6</v>
      </c>
    </row>
    <row r="83" spans="1:5" x14ac:dyDescent="0.25">
      <c r="A83">
        <v>2</v>
      </c>
      <c r="B83" t="s">
        <v>31</v>
      </c>
      <c r="C83">
        <v>0</v>
      </c>
      <c r="D83" t="s">
        <v>35</v>
      </c>
      <c r="E83">
        <v>6</v>
      </c>
    </row>
    <row r="84" spans="1:5" x14ac:dyDescent="0.25">
      <c r="A84">
        <v>3</v>
      </c>
      <c r="B84" t="s">
        <v>32</v>
      </c>
      <c r="C84">
        <v>0</v>
      </c>
      <c r="D84" t="s">
        <v>35</v>
      </c>
      <c r="E84">
        <v>6</v>
      </c>
    </row>
    <row r="85" spans="1:5" x14ac:dyDescent="0.25">
      <c r="A85">
        <v>4</v>
      </c>
      <c r="B85" t="s">
        <v>33</v>
      </c>
      <c r="C85">
        <v>0</v>
      </c>
      <c r="D85" t="s">
        <v>35</v>
      </c>
      <c r="E85">
        <v>6</v>
      </c>
    </row>
    <row r="86" spans="1:5" x14ac:dyDescent="0.25">
      <c r="A86">
        <v>5</v>
      </c>
      <c r="B86" t="s">
        <v>34</v>
      </c>
      <c r="C86">
        <v>0</v>
      </c>
      <c r="D86" t="s">
        <v>35</v>
      </c>
      <c r="E86">
        <v>6</v>
      </c>
    </row>
    <row r="87" spans="1:5" x14ac:dyDescent="0.25">
      <c r="A87">
        <v>6</v>
      </c>
      <c r="B87" t="s">
        <v>42</v>
      </c>
      <c r="C87">
        <v>0</v>
      </c>
      <c r="D87" t="s">
        <v>35</v>
      </c>
      <c r="E87">
        <v>6</v>
      </c>
    </row>
    <row r="88" spans="1:5" x14ac:dyDescent="0.25">
      <c r="A88">
        <v>7</v>
      </c>
      <c r="B88" t="s">
        <v>116</v>
      </c>
      <c r="C88">
        <v>0</v>
      </c>
      <c r="D88" t="s">
        <v>35</v>
      </c>
      <c r="E88">
        <v>6</v>
      </c>
    </row>
    <row r="89" spans="1:5" x14ac:dyDescent="0.25">
      <c r="A89">
        <v>8</v>
      </c>
      <c r="B89" t="s">
        <v>5</v>
      </c>
      <c r="C89">
        <v>0</v>
      </c>
      <c r="D89" t="s">
        <v>35</v>
      </c>
      <c r="E89">
        <v>6</v>
      </c>
    </row>
    <row r="90" spans="1:5" x14ac:dyDescent="0.25">
      <c r="A90">
        <v>9</v>
      </c>
      <c r="B90" t="s">
        <v>35</v>
      </c>
      <c r="C90">
        <v>0</v>
      </c>
      <c r="D90" t="s">
        <v>35</v>
      </c>
      <c r="E90">
        <v>6</v>
      </c>
    </row>
    <row r="91" spans="1:5" x14ac:dyDescent="0.25">
      <c r="A91">
        <v>10</v>
      </c>
      <c r="B91" t="s">
        <v>36</v>
      </c>
      <c r="C91">
        <v>0</v>
      </c>
      <c r="D91" t="s">
        <v>35</v>
      </c>
      <c r="E91">
        <v>6</v>
      </c>
    </row>
    <row r="92" spans="1:5" x14ac:dyDescent="0.25">
      <c r="A92">
        <v>11</v>
      </c>
      <c r="B92" t="s">
        <v>37</v>
      </c>
      <c r="C92">
        <v>13</v>
      </c>
      <c r="D92" t="s">
        <v>35</v>
      </c>
      <c r="E92">
        <v>6</v>
      </c>
    </row>
    <row r="93" spans="1:5" x14ac:dyDescent="0.25">
      <c r="A93">
        <v>12</v>
      </c>
      <c r="B93" t="s">
        <v>38</v>
      </c>
      <c r="C93">
        <v>0</v>
      </c>
      <c r="D93" t="s">
        <v>35</v>
      </c>
      <c r="E93">
        <v>6</v>
      </c>
    </row>
    <row r="94" spans="1:5" x14ac:dyDescent="0.25">
      <c r="A94">
        <v>13</v>
      </c>
      <c r="B94" t="s">
        <v>11</v>
      </c>
      <c r="C94">
        <v>0</v>
      </c>
      <c r="D94" t="s">
        <v>35</v>
      </c>
      <c r="E94">
        <v>6</v>
      </c>
    </row>
    <row r="95" spans="1:5" x14ac:dyDescent="0.25">
      <c r="A95">
        <v>14</v>
      </c>
      <c r="B95" t="s">
        <v>39</v>
      </c>
      <c r="C95">
        <v>0</v>
      </c>
      <c r="D95" t="s">
        <v>35</v>
      </c>
      <c r="E95">
        <v>6</v>
      </c>
    </row>
    <row r="96" spans="1:5" x14ac:dyDescent="0.25">
      <c r="A96">
        <v>15</v>
      </c>
      <c r="B96" t="s">
        <v>40</v>
      </c>
      <c r="C96">
        <v>0</v>
      </c>
      <c r="D96" t="s">
        <v>35</v>
      </c>
      <c r="E96">
        <v>6</v>
      </c>
    </row>
    <row r="97" spans="1:5" x14ac:dyDescent="0.25">
      <c r="A97">
        <v>16</v>
      </c>
      <c r="B97" t="s">
        <v>41</v>
      </c>
      <c r="C97">
        <v>0</v>
      </c>
      <c r="D97" t="s">
        <v>35</v>
      </c>
      <c r="E97">
        <v>6</v>
      </c>
    </row>
    <row r="98" spans="1:5" x14ac:dyDescent="0.25">
      <c r="A98">
        <v>1</v>
      </c>
      <c r="B98" t="s">
        <v>30</v>
      </c>
      <c r="C98">
        <v>0</v>
      </c>
      <c r="D98" t="s">
        <v>5</v>
      </c>
      <c r="E98">
        <v>7</v>
      </c>
    </row>
    <row r="99" spans="1:5" x14ac:dyDescent="0.25">
      <c r="A99">
        <v>2</v>
      </c>
      <c r="B99" t="s">
        <v>31</v>
      </c>
      <c r="C99">
        <v>0</v>
      </c>
      <c r="D99" t="s">
        <v>5</v>
      </c>
      <c r="E99">
        <v>7</v>
      </c>
    </row>
    <row r="100" spans="1:5" x14ac:dyDescent="0.25">
      <c r="A100">
        <v>3</v>
      </c>
      <c r="B100" t="s">
        <v>32</v>
      </c>
      <c r="C100">
        <v>0</v>
      </c>
      <c r="D100" t="s">
        <v>5</v>
      </c>
      <c r="E100">
        <v>7</v>
      </c>
    </row>
    <row r="101" spans="1:5" x14ac:dyDescent="0.25">
      <c r="A101">
        <v>4</v>
      </c>
      <c r="B101" t="s">
        <v>33</v>
      </c>
      <c r="C101">
        <v>0</v>
      </c>
      <c r="D101" t="s">
        <v>5</v>
      </c>
      <c r="E101">
        <v>7</v>
      </c>
    </row>
    <row r="102" spans="1:5" x14ac:dyDescent="0.25">
      <c r="A102">
        <v>5</v>
      </c>
      <c r="B102" t="s">
        <v>34</v>
      </c>
      <c r="C102">
        <v>0</v>
      </c>
      <c r="D102" t="s">
        <v>5</v>
      </c>
      <c r="E102">
        <v>7</v>
      </c>
    </row>
    <row r="103" spans="1:5" x14ac:dyDescent="0.25">
      <c r="A103">
        <v>6</v>
      </c>
      <c r="B103" t="s">
        <v>42</v>
      </c>
      <c r="C103">
        <v>0</v>
      </c>
      <c r="D103" t="s">
        <v>5</v>
      </c>
      <c r="E103">
        <v>7</v>
      </c>
    </row>
    <row r="104" spans="1:5" x14ac:dyDescent="0.25">
      <c r="A104">
        <v>7</v>
      </c>
      <c r="B104" t="s">
        <v>116</v>
      </c>
      <c r="C104">
        <v>0</v>
      </c>
      <c r="D104" t="s">
        <v>5</v>
      </c>
      <c r="E104">
        <v>7</v>
      </c>
    </row>
    <row r="105" spans="1:5" x14ac:dyDescent="0.25">
      <c r="A105">
        <v>8</v>
      </c>
      <c r="B105" t="s">
        <v>5</v>
      </c>
      <c r="C105">
        <v>0</v>
      </c>
      <c r="D105" t="s">
        <v>5</v>
      </c>
      <c r="E105">
        <v>7</v>
      </c>
    </row>
    <row r="106" spans="1:5" x14ac:dyDescent="0.25">
      <c r="A106">
        <v>9</v>
      </c>
      <c r="B106" t="s">
        <v>35</v>
      </c>
      <c r="C106">
        <v>0</v>
      </c>
      <c r="D106" t="s">
        <v>5</v>
      </c>
      <c r="E106">
        <v>7</v>
      </c>
    </row>
    <row r="107" spans="1:5" x14ac:dyDescent="0.25">
      <c r="A107">
        <v>10</v>
      </c>
      <c r="B107" t="s">
        <v>36</v>
      </c>
      <c r="C107">
        <v>0</v>
      </c>
      <c r="D107" t="s">
        <v>5</v>
      </c>
      <c r="E107">
        <v>7</v>
      </c>
    </row>
    <row r="108" spans="1:5" x14ac:dyDescent="0.25">
      <c r="A108">
        <v>11</v>
      </c>
      <c r="B108" t="s">
        <v>37</v>
      </c>
      <c r="C108">
        <v>0</v>
      </c>
      <c r="D108" t="s">
        <v>5</v>
      </c>
      <c r="E108">
        <v>7</v>
      </c>
    </row>
    <row r="109" spans="1:5" x14ac:dyDescent="0.25">
      <c r="A109">
        <v>12</v>
      </c>
      <c r="B109" t="s">
        <v>38</v>
      </c>
      <c r="C109">
        <v>0</v>
      </c>
      <c r="D109" t="s">
        <v>5</v>
      </c>
      <c r="E109">
        <v>7</v>
      </c>
    </row>
    <row r="110" spans="1:5" x14ac:dyDescent="0.25">
      <c r="A110">
        <v>13</v>
      </c>
      <c r="B110" t="s">
        <v>11</v>
      </c>
      <c r="C110">
        <v>0</v>
      </c>
      <c r="D110" t="s">
        <v>5</v>
      </c>
      <c r="E110">
        <v>7</v>
      </c>
    </row>
    <row r="111" spans="1:5" x14ac:dyDescent="0.25">
      <c r="A111">
        <v>14</v>
      </c>
      <c r="B111" t="s">
        <v>39</v>
      </c>
      <c r="C111">
        <v>0</v>
      </c>
      <c r="D111" t="s">
        <v>5</v>
      </c>
      <c r="E111">
        <v>7</v>
      </c>
    </row>
    <row r="112" spans="1:5" x14ac:dyDescent="0.25">
      <c r="A112">
        <v>15</v>
      </c>
      <c r="B112" t="s">
        <v>40</v>
      </c>
      <c r="C112">
        <v>0</v>
      </c>
      <c r="D112" t="s">
        <v>5</v>
      </c>
      <c r="E112">
        <v>7</v>
      </c>
    </row>
    <row r="113" spans="1:5" x14ac:dyDescent="0.25">
      <c r="A113">
        <v>16</v>
      </c>
      <c r="B113" t="s">
        <v>41</v>
      </c>
      <c r="C113">
        <v>0</v>
      </c>
      <c r="D113" t="s">
        <v>5</v>
      </c>
      <c r="E113">
        <v>7</v>
      </c>
    </row>
    <row r="114" spans="1:5" x14ac:dyDescent="0.25">
      <c r="A114">
        <v>1</v>
      </c>
      <c r="B114" t="s">
        <v>30</v>
      </c>
      <c r="C114">
        <v>617</v>
      </c>
      <c r="D114" t="s">
        <v>82</v>
      </c>
      <c r="E114">
        <v>8</v>
      </c>
    </row>
    <row r="115" spans="1:5" x14ac:dyDescent="0.25">
      <c r="A115">
        <v>2</v>
      </c>
      <c r="B115" t="s">
        <v>31</v>
      </c>
      <c r="C115">
        <v>115</v>
      </c>
      <c r="D115" t="s">
        <v>82</v>
      </c>
      <c r="E115">
        <v>8</v>
      </c>
    </row>
    <row r="116" spans="1:5" x14ac:dyDescent="0.25">
      <c r="A116">
        <v>3</v>
      </c>
      <c r="B116" t="s">
        <v>32</v>
      </c>
      <c r="C116">
        <v>25</v>
      </c>
      <c r="D116" t="s">
        <v>82</v>
      </c>
      <c r="E116">
        <v>8</v>
      </c>
    </row>
    <row r="117" spans="1:5" x14ac:dyDescent="0.25">
      <c r="A117">
        <v>4</v>
      </c>
      <c r="B117" t="s">
        <v>33</v>
      </c>
      <c r="C117">
        <v>1</v>
      </c>
      <c r="D117" t="s">
        <v>82</v>
      </c>
      <c r="E117">
        <v>8</v>
      </c>
    </row>
    <row r="118" spans="1:5" x14ac:dyDescent="0.25">
      <c r="A118">
        <v>5</v>
      </c>
      <c r="B118" t="s">
        <v>34</v>
      </c>
      <c r="C118">
        <v>0</v>
      </c>
      <c r="D118" t="s">
        <v>82</v>
      </c>
      <c r="E118">
        <v>8</v>
      </c>
    </row>
    <row r="119" spans="1:5" x14ac:dyDescent="0.25">
      <c r="A119">
        <v>6</v>
      </c>
      <c r="B119" t="s">
        <v>42</v>
      </c>
      <c r="C119">
        <v>0</v>
      </c>
      <c r="D119" t="s">
        <v>82</v>
      </c>
      <c r="E119">
        <v>8</v>
      </c>
    </row>
    <row r="120" spans="1:5" x14ac:dyDescent="0.25">
      <c r="A120">
        <v>7</v>
      </c>
      <c r="B120" t="s">
        <v>116</v>
      </c>
      <c r="C120">
        <v>0</v>
      </c>
      <c r="D120" t="s">
        <v>82</v>
      </c>
      <c r="E120">
        <v>8</v>
      </c>
    </row>
    <row r="121" spans="1:5" x14ac:dyDescent="0.25">
      <c r="A121" s="2">
        <v>8</v>
      </c>
      <c r="B121" s="2" t="s">
        <v>5</v>
      </c>
      <c r="C121" s="2">
        <v>0</v>
      </c>
      <c r="D121" s="2" t="s">
        <v>82</v>
      </c>
      <c r="E121" s="2">
        <v>8</v>
      </c>
    </row>
    <row r="122" spans="1:5" x14ac:dyDescent="0.25">
      <c r="A122" s="2">
        <v>9</v>
      </c>
      <c r="B122" s="2" t="s">
        <v>35</v>
      </c>
      <c r="C122" s="2">
        <v>0</v>
      </c>
      <c r="D122" s="2" t="s">
        <v>82</v>
      </c>
      <c r="E122" s="2">
        <v>8</v>
      </c>
    </row>
    <row r="123" spans="1:5" x14ac:dyDescent="0.25">
      <c r="A123" s="2">
        <v>10</v>
      </c>
      <c r="B123" s="2" t="s">
        <v>36</v>
      </c>
      <c r="C123" s="2">
        <v>8</v>
      </c>
      <c r="D123" s="2" t="s">
        <v>82</v>
      </c>
      <c r="E123" s="2">
        <v>8</v>
      </c>
    </row>
    <row r="124" spans="1:5" x14ac:dyDescent="0.25">
      <c r="A124" s="2">
        <v>11</v>
      </c>
      <c r="B124" s="2" t="s">
        <v>37</v>
      </c>
      <c r="C124" s="2">
        <v>314</v>
      </c>
      <c r="D124" s="2" t="s">
        <v>82</v>
      </c>
      <c r="E124" s="2">
        <v>8</v>
      </c>
    </row>
    <row r="125" spans="1:5" x14ac:dyDescent="0.25">
      <c r="A125" s="2">
        <v>12</v>
      </c>
      <c r="B125" s="2" t="s">
        <v>38</v>
      </c>
      <c r="C125" s="2">
        <v>0</v>
      </c>
      <c r="D125" s="2" t="s">
        <v>82</v>
      </c>
      <c r="E125" s="2">
        <v>8</v>
      </c>
    </row>
    <row r="126" spans="1:5" x14ac:dyDescent="0.25">
      <c r="A126" s="2">
        <v>13</v>
      </c>
      <c r="B126" s="2" t="s">
        <v>11</v>
      </c>
      <c r="C126" s="2">
        <v>1</v>
      </c>
      <c r="D126" s="2" t="s">
        <v>82</v>
      </c>
      <c r="E126" s="2">
        <v>8</v>
      </c>
    </row>
    <row r="127" spans="1:5" x14ac:dyDescent="0.25">
      <c r="A127" s="2">
        <v>14</v>
      </c>
      <c r="B127" s="2" t="s">
        <v>39</v>
      </c>
      <c r="C127" s="2">
        <v>1</v>
      </c>
      <c r="D127" s="2" t="s">
        <v>82</v>
      </c>
      <c r="E127" s="2">
        <v>8</v>
      </c>
    </row>
    <row r="128" spans="1:5" x14ac:dyDescent="0.25">
      <c r="A128" s="2">
        <v>15</v>
      </c>
      <c r="B128" s="2" t="s">
        <v>40</v>
      </c>
      <c r="C128" s="2">
        <v>1</v>
      </c>
      <c r="D128" s="2" t="s">
        <v>82</v>
      </c>
      <c r="E128" s="2">
        <v>8</v>
      </c>
    </row>
    <row r="129" spans="1:5" x14ac:dyDescent="0.25">
      <c r="A129" s="2">
        <v>16</v>
      </c>
      <c r="B129" s="2" t="s">
        <v>41</v>
      </c>
      <c r="C129" s="2">
        <v>5</v>
      </c>
      <c r="D129" s="2" t="s">
        <v>82</v>
      </c>
      <c r="E129" s="2">
        <v>8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D4"/>
  <sheetViews>
    <sheetView workbookViewId="0"/>
  </sheetViews>
  <sheetFormatPr defaultRowHeight="15" x14ac:dyDescent="0.25"/>
  <cols>
    <col min="1" max="1" width="5.28515625" bestFit="1" customWidth="1"/>
    <col min="2" max="2" width="8.5703125" bestFit="1" customWidth="1"/>
    <col min="3" max="3" width="38.7109375" bestFit="1" customWidth="1"/>
    <col min="4" max="4" width="18.7109375" bestFit="1" customWidth="1"/>
  </cols>
  <sheetData>
    <row r="1" spans="1:4" x14ac:dyDescent="0.25">
      <c r="A1" t="s">
        <v>95</v>
      </c>
      <c r="B1" t="s">
        <v>100</v>
      </c>
      <c r="C1" t="s">
        <v>3</v>
      </c>
      <c r="D1" t="s">
        <v>110</v>
      </c>
    </row>
    <row r="2" spans="1:4" x14ac:dyDescent="0.25">
      <c r="A2">
        <v>1</v>
      </c>
      <c r="B2">
        <v>31</v>
      </c>
      <c r="C2" t="s">
        <v>84</v>
      </c>
      <c r="D2" t="s">
        <v>4</v>
      </c>
    </row>
    <row r="3" spans="1:4" x14ac:dyDescent="0.25">
      <c r="A3">
        <v>2</v>
      </c>
      <c r="B3">
        <v>12</v>
      </c>
      <c r="C3" t="s">
        <v>84</v>
      </c>
      <c r="D3" t="s">
        <v>85</v>
      </c>
    </row>
    <row r="4" spans="1:4" x14ac:dyDescent="0.25">
      <c r="A4">
        <v>3</v>
      </c>
      <c r="B4">
        <v>2</v>
      </c>
      <c r="C4" t="s">
        <v>84</v>
      </c>
      <c r="D4" t="s">
        <v>86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:C12"/>
  <sheetViews>
    <sheetView workbookViewId="0"/>
  </sheetViews>
  <sheetFormatPr defaultRowHeight="15" x14ac:dyDescent="0.25"/>
  <cols>
    <col min="1" max="1" width="5.28515625" bestFit="1" customWidth="1"/>
    <col min="2" max="2" width="19.42578125" bestFit="1" customWidth="1"/>
    <col min="3" max="3" width="8.5703125" bestFit="1" customWidth="1"/>
  </cols>
  <sheetData>
    <row r="1" spans="1:3" x14ac:dyDescent="0.25">
      <c r="A1" t="s">
        <v>95</v>
      </c>
      <c r="B1" t="s">
        <v>131</v>
      </c>
      <c r="C1" t="s">
        <v>100</v>
      </c>
    </row>
    <row r="2" spans="1:3" x14ac:dyDescent="0.25">
      <c r="A2">
        <v>1</v>
      </c>
      <c r="B2" t="s">
        <v>13</v>
      </c>
      <c r="C2">
        <v>243</v>
      </c>
    </row>
    <row r="3" spans="1:3" x14ac:dyDescent="0.25">
      <c r="A3">
        <v>2</v>
      </c>
      <c r="B3" t="s">
        <v>14</v>
      </c>
      <c r="C3">
        <v>52</v>
      </c>
    </row>
    <row r="4" spans="1:3" x14ac:dyDescent="0.25">
      <c r="A4">
        <v>3</v>
      </c>
      <c r="B4" t="s">
        <v>15</v>
      </c>
      <c r="C4">
        <v>26</v>
      </c>
    </row>
    <row r="5" spans="1:3" x14ac:dyDescent="0.25">
      <c r="A5">
        <v>4</v>
      </c>
      <c r="B5" t="s">
        <v>79</v>
      </c>
      <c r="C5">
        <v>97</v>
      </c>
    </row>
    <row r="6" spans="1:3" x14ac:dyDescent="0.25">
      <c r="A6">
        <v>5</v>
      </c>
      <c r="B6" t="s">
        <v>80</v>
      </c>
      <c r="C6">
        <v>0</v>
      </c>
    </row>
    <row r="7" spans="1:3" x14ac:dyDescent="0.25">
      <c r="A7">
        <v>6</v>
      </c>
      <c r="B7" t="s">
        <v>132</v>
      </c>
      <c r="C7">
        <v>0</v>
      </c>
    </row>
    <row r="8" spans="1:3" x14ac:dyDescent="0.25">
      <c r="A8">
        <v>7</v>
      </c>
      <c r="B8" t="s">
        <v>16</v>
      </c>
      <c r="C8">
        <v>0</v>
      </c>
    </row>
    <row r="9" spans="1:3" x14ac:dyDescent="0.25">
      <c r="A9">
        <v>8</v>
      </c>
      <c r="B9" t="s">
        <v>17</v>
      </c>
      <c r="C9">
        <v>0</v>
      </c>
    </row>
    <row r="10" spans="1:3" x14ac:dyDescent="0.25">
      <c r="A10">
        <v>9</v>
      </c>
      <c r="B10" t="s">
        <v>18</v>
      </c>
      <c r="C10">
        <v>0</v>
      </c>
    </row>
    <row r="11" spans="1:3" x14ac:dyDescent="0.25">
      <c r="A11">
        <v>10</v>
      </c>
      <c r="B11" t="s">
        <v>19</v>
      </c>
      <c r="C11">
        <v>0</v>
      </c>
    </row>
    <row r="12" spans="1:3" x14ac:dyDescent="0.25">
      <c r="A12">
        <v>11</v>
      </c>
      <c r="B12" t="s">
        <v>81</v>
      </c>
      <c r="C12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D4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0.5703125" bestFit="1" customWidth="1"/>
    <col min="4" max="4" width="10.140625" bestFit="1" customWidth="1"/>
  </cols>
  <sheetData>
    <row r="1" spans="1:4" x14ac:dyDescent="0.25">
      <c r="A1" t="s">
        <v>95</v>
      </c>
      <c r="B1" t="s">
        <v>127</v>
      </c>
      <c r="C1" t="s">
        <v>26</v>
      </c>
      <c r="D1" t="s">
        <v>128</v>
      </c>
    </row>
    <row r="2" spans="1:4" x14ac:dyDescent="0.25">
      <c r="A2">
        <v>1</v>
      </c>
      <c r="B2" t="s">
        <v>129</v>
      </c>
      <c r="C2">
        <v>0</v>
      </c>
      <c r="D2">
        <v>0</v>
      </c>
    </row>
    <row r="3" spans="1:4" x14ac:dyDescent="0.25">
      <c r="A3">
        <v>2</v>
      </c>
      <c r="B3" t="s">
        <v>130</v>
      </c>
      <c r="C3">
        <v>0</v>
      </c>
      <c r="D3">
        <v>0</v>
      </c>
    </row>
    <row r="4" spans="1:4" x14ac:dyDescent="0.25">
      <c r="A4">
        <v>3</v>
      </c>
      <c r="B4" t="s">
        <v>20</v>
      </c>
      <c r="C4">
        <v>0</v>
      </c>
      <c r="D4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37"/>
  <sheetViews>
    <sheetView workbookViewId="0">
      <selection activeCell="F26" sqref="F26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95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</row>
    <row r="2" spans="1:7" x14ac:dyDescent="0.25">
      <c r="A2">
        <v>1</v>
      </c>
      <c r="B2" t="s">
        <v>123</v>
      </c>
      <c r="C2" t="s">
        <v>27</v>
      </c>
      <c r="D2" t="s">
        <v>26</v>
      </c>
      <c r="E2">
        <v>1</v>
      </c>
      <c r="F2">
        <v>317</v>
      </c>
      <c r="G2">
        <v>1</v>
      </c>
    </row>
    <row r="3" spans="1:7" x14ac:dyDescent="0.25">
      <c r="A3">
        <v>2</v>
      </c>
      <c r="B3" t="s">
        <v>139</v>
      </c>
      <c r="C3" t="s">
        <v>27</v>
      </c>
      <c r="D3" t="s">
        <v>26</v>
      </c>
      <c r="E3">
        <v>1</v>
      </c>
      <c r="F3">
        <v>43</v>
      </c>
      <c r="G3">
        <v>1</v>
      </c>
    </row>
    <row r="4" spans="1:7" x14ac:dyDescent="0.25">
      <c r="A4">
        <v>3</v>
      </c>
      <c r="B4" t="s">
        <v>122</v>
      </c>
      <c r="C4" t="s">
        <v>27</v>
      </c>
      <c r="D4" t="s">
        <v>26</v>
      </c>
      <c r="E4">
        <v>1</v>
      </c>
      <c r="F4">
        <v>40</v>
      </c>
      <c r="G4">
        <v>1</v>
      </c>
    </row>
    <row r="5" spans="1:7" x14ac:dyDescent="0.25">
      <c r="A5">
        <v>4</v>
      </c>
      <c r="B5" t="s">
        <v>146</v>
      </c>
      <c r="C5" t="s">
        <v>27</v>
      </c>
      <c r="D5" t="s">
        <v>26</v>
      </c>
      <c r="E5">
        <v>1</v>
      </c>
      <c r="F5">
        <v>18</v>
      </c>
      <c r="G5">
        <v>1</v>
      </c>
    </row>
    <row r="6" spans="1:7" x14ac:dyDescent="0.25">
      <c r="A6">
        <v>5</v>
      </c>
      <c r="B6" t="s">
        <v>147</v>
      </c>
      <c r="C6" t="s">
        <v>27</v>
      </c>
      <c r="D6" t="s">
        <v>26</v>
      </c>
      <c r="E6">
        <v>1</v>
      </c>
      <c r="F6">
        <v>0</v>
      </c>
      <c r="G6">
        <v>1</v>
      </c>
    </row>
    <row r="7" spans="1:7" x14ac:dyDescent="0.25">
      <c r="A7">
        <v>6</v>
      </c>
      <c r="B7" t="s">
        <v>102</v>
      </c>
      <c r="C7" t="s">
        <v>27</v>
      </c>
      <c r="D7" t="s">
        <v>26</v>
      </c>
      <c r="E7">
        <v>1</v>
      </c>
      <c r="F7">
        <v>25</v>
      </c>
      <c r="G7">
        <v>1</v>
      </c>
    </row>
    <row r="8" spans="1:7" x14ac:dyDescent="0.25">
      <c r="A8">
        <v>1</v>
      </c>
      <c r="B8" t="s">
        <v>123</v>
      </c>
      <c r="C8" t="s">
        <v>27</v>
      </c>
      <c r="D8" t="s">
        <v>10</v>
      </c>
      <c r="E8">
        <v>2</v>
      </c>
      <c r="F8">
        <v>848</v>
      </c>
      <c r="G8">
        <v>1</v>
      </c>
    </row>
    <row r="9" spans="1:7" x14ac:dyDescent="0.25">
      <c r="A9">
        <v>2</v>
      </c>
      <c r="B9" t="s">
        <v>139</v>
      </c>
      <c r="C9" t="s">
        <v>27</v>
      </c>
      <c r="D9" t="s">
        <v>10</v>
      </c>
      <c r="E9">
        <v>2</v>
      </c>
      <c r="F9">
        <v>120</v>
      </c>
      <c r="G9">
        <v>1</v>
      </c>
    </row>
    <row r="10" spans="1:7" x14ac:dyDescent="0.25">
      <c r="A10">
        <v>3</v>
      </c>
      <c r="B10" t="s">
        <v>122</v>
      </c>
      <c r="C10" t="s">
        <v>27</v>
      </c>
      <c r="D10" t="s">
        <v>10</v>
      </c>
      <c r="E10">
        <v>2</v>
      </c>
      <c r="F10">
        <v>54</v>
      </c>
      <c r="G10">
        <v>1</v>
      </c>
    </row>
    <row r="11" spans="1:7" x14ac:dyDescent="0.25">
      <c r="A11">
        <v>4</v>
      </c>
      <c r="B11" t="s">
        <v>146</v>
      </c>
      <c r="C11" t="s">
        <v>27</v>
      </c>
      <c r="D11" t="s">
        <v>10</v>
      </c>
      <c r="E11">
        <v>2</v>
      </c>
      <c r="F11">
        <v>43</v>
      </c>
      <c r="G11">
        <v>1</v>
      </c>
    </row>
    <row r="12" spans="1:7" x14ac:dyDescent="0.25">
      <c r="A12">
        <v>5</v>
      </c>
      <c r="B12" t="s">
        <v>147</v>
      </c>
      <c r="C12" t="s">
        <v>27</v>
      </c>
      <c r="D12" t="s">
        <v>10</v>
      </c>
      <c r="E12">
        <v>2</v>
      </c>
      <c r="F12">
        <v>0</v>
      </c>
      <c r="G12">
        <v>1</v>
      </c>
    </row>
    <row r="13" spans="1:7" x14ac:dyDescent="0.25">
      <c r="A13">
        <v>6</v>
      </c>
      <c r="B13" t="s">
        <v>102</v>
      </c>
      <c r="C13" t="s">
        <v>27</v>
      </c>
      <c r="D13" t="s">
        <v>10</v>
      </c>
      <c r="E13">
        <v>2</v>
      </c>
      <c r="F13">
        <v>30</v>
      </c>
      <c r="G13">
        <v>1</v>
      </c>
    </row>
    <row r="14" spans="1:7" x14ac:dyDescent="0.25">
      <c r="A14">
        <v>1</v>
      </c>
      <c r="B14" t="s">
        <v>123</v>
      </c>
      <c r="C14" t="s">
        <v>28</v>
      </c>
      <c r="D14" t="s">
        <v>26</v>
      </c>
      <c r="E14">
        <v>1</v>
      </c>
      <c r="F14">
        <v>32</v>
      </c>
      <c r="G14">
        <v>2</v>
      </c>
    </row>
    <row r="15" spans="1:7" x14ac:dyDescent="0.25">
      <c r="A15">
        <v>2</v>
      </c>
      <c r="B15" t="s">
        <v>139</v>
      </c>
      <c r="C15" t="s">
        <v>28</v>
      </c>
      <c r="D15" t="s">
        <v>26</v>
      </c>
      <c r="E15">
        <v>1</v>
      </c>
      <c r="F15">
        <v>0</v>
      </c>
      <c r="G15">
        <v>2</v>
      </c>
    </row>
    <row r="16" spans="1:7" x14ac:dyDescent="0.25">
      <c r="A16">
        <v>3</v>
      </c>
      <c r="B16" t="s">
        <v>122</v>
      </c>
      <c r="C16" t="s">
        <v>28</v>
      </c>
      <c r="D16" t="s">
        <v>26</v>
      </c>
      <c r="E16">
        <v>1</v>
      </c>
      <c r="F16">
        <v>42</v>
      </c>
      <c r="G16">
        <v>2</v>
      </c>
    </row>
    <row r="17" spans="1:7" x14ac:dyDescent="0.25">
      <c r="A17">
        <v>4</v>
      </c>
      <c r="B17" t="s">
        <v>146</v>
      </c>
      <c r="C17" t="s">
        <v>28</v>
      </c>
      <c r="D17" t="s">
        <v>26</v>
      </c>
      <c r="E17">
        <v>1</v>
      </c>
      <c r="F17">
        <v>3</v>
      </c>
      <c r="G17">
        <v>2</v>
      </c>
    </row>
    <row r="18" spans="1:7" x14ac:dyDescent="0.25">
      <c r="A18">
        <v>5</v>
      </c>
      <c r="B18" t="s">
        <v>147</v>
      </c>
      <c r="C18" t="s">
        <v>28</v>
      </c>
      <c r="D18" t="s">
        <v>26</v>
      </c>
      <c r="E18">
        <v>1</v>
      </c>
      <c r="F18">
        <v>0</v>
      </c>
      <c r="G18">
        <v>2</v>
      </c>
    </row>
    <row r="19" spans="1:7" x14ac:dyDescent="0.25">
      <c r="A19">
        <v>6</v>
      </c>
      <c r="B19" t="s">
        <v>102</v>
      </c>
      <c r="C19" t="s">
        <v>28</v>
      </c>
      <c r="D19" t="s">
        <v>26</v>
      </c>
      <c r="E19">
        <v>1</v>
      </c>
      <c r="F19">
        <v>8</v>
      </c>
      <c r="G19">
        <v>2</v>
      </c>
    </row>
    <row r="20" spans="1:7" x14ac:dyDescent="0.25">
      <c r="A20">
        <v>1</v>
      </c>
      <c r="B20" t="s">
        <v>123</v>
      </c>
      <c r="C20" t="s">
        <v>28</v>
      </c>
      <c r="D20" t="s">
        <v>10</v>
      </c>
      <c r="E20">
        <v>2</v>
      </c>
      <c r="F20">
        <v>72</v>
      </c>
      <c r="G20">
        <v>2</v>
      </c>
    </row>
    <row r="21" spans="1:7" x14ac:dyDescent="0.25">
      <c r="A21">
        <v>2</v>
      </c>
      <c r="B21" t="s">
        <v>139</v>
      </c>
      <c r="C21" t="s">
        <v>28</v>
      </c>
      <c r="D21" t="s">
        <v>10</v>
      </c>
      <c r="E21">
        <v>2</v>
      </c>
      <c r="F21">
        <v>0</v>
      </c>
      <c r="G21">
        <v>2</v>
      </c>
    </row>
    <row r="22" spans="1:7" x14ac:dyDescent="0.25">
      <c r="A22">
        <v>3</v>
      </c>
      <c r="B22" t="s">
        <v>122</v>
      </c>
      <c r="C22" t="s">
        <v>28</v>
      </c>
      <c r="D22" t="s">
        <v>10</v>
      </c>
      <c r="E22">
        <v>2</v>
      </c>
      <c r="F22">
        <v>78</v>
      </c>
      <c r="G22">
        <v>2</v>
      </c>
    </row>
    <row r="23" spans="1:7" x14ac:dyDescent="0.25">
      <c r="A23">
        <v>4</v>
      </c>
      <c r="B23" t="s">
        <v>146</v>
      </c>
      <c r="C23" t="s">
        <v>28</v>
      </c>
      <c r="D23" t="s">
        <v>10</v>
      </c>
      <c r="E23">
        <v>2</v>
      </c>
      <c r="F23">
        <v>3</v>
      </c>
      <c r="G23">
        <v>2</v>
      </c>
    </row>
    <row r="24" spans="1:7" x14ac:dyDescent="0.25">
      <c r="A24">
        <v>5</v>
      </c>
      <c r="B24" t="s">
        <v>147</v>
      </c>
      <c r="C24" t="s">
        <v>28</v>
      </c>
      <c r="D24" t="s">
        <v>10</v>
      </c>
      <c r="E24">
        <v>2</v>
      </c>
      <c r="F24">
        <v>0</v>
      </c>
      <c r="G24">
        <v>2</v>
      </c>
    </row>
    <row r="25" spans="1:7" x14ac:dyDescent="0.25">
      <c r="A25">
        <v>6</v>
      </c>
      <c r="B25" t="s">
        <v>102</v>
      </c>
      <c r="C25" t="s">
        <v>28</v>
      </c>
      <c r="D25" t="s">
        <v>10</v>
      </c>
      <c r="E25">
        <v>2</v>
      </c>
      <c r="F25">
        <v>15</v>
      </c>
      <c r="G25">
        <v>2</v>
      </c>
    </row>
    <row r="26" spans="1:7" x14ac:dyDescent="0.25">
      <c r="A26">
        <v>1</v>
      </c>
      <c r="B26" t="s">
        <v>123</v>
      </c>
      <c r="C26" t="s">
        <v>103</v>
      </c>
      <c r="D26" t="s">
        <v>26</v>
      </c>
      <c r="E26">
        <v>1</v>
      </c>
      <c r="F26">
        <v>2</v>
      </c>
      <c r="G26">
        <v>3</v>
      </c>
    </row>
    <row r="27" spans="1:7" x14ac:dyDescent="0.25">
      <c r="A27">
        <v>2</v>
      </c>
      <c r="B27" t="s">
        <v>139</v>
      </c>
      <c r="C27" t="s">
        <v>103</v>
      </c>
      <c r="D27" t="s">
        <v>26</v>
      </c>
      <c r="E27">
        <v>1</v>
      </c>
      <c r="F27">
        <v>0</v>
      </c>
      <c r="G27">
        <v>3</v>
      </c>
    </row>
    <row r="28" spans="1:7" x14ac:dyDescent="0.25">
      <c r="A28">
        <v>3</v>
      </c>
      <c r="B28" t="s">
        <v>122</v>
      </c>
      <c r="C28" t="s">
        <v>103</v>
      </c>
      <c r="D28" t="s">
        <v>26</v>
      </c>
      <c r="E28">
        <v>1</v>
      </c>
      <c r="F28">
        <v>0</v>
      </c>
      <c r="G28">
        <v>3</v>
      </c>
    </row>
    <row r="29" spans="1:7" x14ac:dyDescent="0.25">
      <c r="A29">
        <v>4</v>
      </c>
      <c r="B29" t="s">
        <v>146</v>
      </c>
      <c r="C29" t="s">
        <v>103</v>
      </c>
      <c r="D29" t="s">
        <v>26</v>
      </c>
      <c r="E29">
        <v>1</v>
      </c>
      <c r="F29">
        <v>0</v>
      </c>
      <c r="G29">
        <v>3</v>
      </c>
    </row>
    <row r="30" spans="1:7" x14ac:dyDescent="0.25">
      <c r="A30">
        <v>5</v>
      </c>
      <c r="B30" t="s">
        <v>147</v>
      </c>
      <c r="C30" t="s">
        <v>103</v>
      </c>
      <c r="D30" t="s">
        <v>26</v>
      </c>
      <c r="E30">
        <v>1</v>
      </c>
      <c r="F30">
        <v>0</v>
      </c>
      <c r="G30">
        <v>3</v>
      </c>
    </row>
    <row r="31" spans="1:7" x14ac:dyDescent="0.25">
      <c r="A31">
        <v>6</v>
      </c>
      <c r="B31" t="s">
        <v>102</v>
      </c>
      <c r="C31" t="s">
        <v>103</v>
      </c>
      <c r="D31" t="s">
        <v>26</v>
      </c>
      <c r="E31">
        <v>1</v>
      </c>
      <c r="F31">
        <v>0</v>
      </c>
      <c r="G31">
        <v>3</v>
      </c>
    </row>
    <row r="32" spans="1:7" x14ac:dyDescent="0.25">
      <c r="A32">
        <v>1</v>
      </c>
      <c r="B32" t="s">
        <v>123</v>
      </c>
      <c r="C32" t="s">
        <v>103</v>
      </c>
      <c r="D32" t="s">
        <v>10</v>
      </c>
      <c r="E32">
        <v>2</v>
      </c>
      <c r="F32">
        <v>2</v>
      </c>
      <c r="G32">
        <v>3</v>
      </c>
    </row>
    <row r="33" spans="1:7" x14ac:dyDescent="0.25">
      <c r="A33">
        <v>2</v>
      </c>
      <c r="B33" t="s">
        <v>139</v>
      </c>
      <c r="C33" t="s">
        <v>103</v>
      </c>
      <c r="D33" t="s">
        <v>10</v>
      </c>
      <c r="E33">
        <v>2</v>
      </c>
      <c r="F33">
        <v>0</v>
      </c>
      <c r="G33">
        <v>3</v>
      </c>
    </row>
    <row r="34" spans="1:7" x14ac:dyDescent="0.25">
      <c r="A34">
        <v>3</v>
      </c>
      <c r="B34" t="s">
        <v>122</v>
      </c>
      <c r="C34" t="s">
        <v>103</v>
      </c>
      <c r="D34" t="s">
        <v>10</v>
      </c>
      <c r="E34">
        <v>2</v>
      </c>
      <c r="F34">
        <v>0</v>
      </c>
      <c r="G34">
        <v>3</v>
      </c>
    </row>
    <row r="35" spans="1:7" x14ac:dyDescent="0.25">
      <c r="A35">
        <v>4</v>
      </c>
      <c r="B35" t="s">
        <v>146</v>
      </c>
      <c r="C35" t="s">
        <v>103</v>
      </c>
      <c r="D35" t="s">
        <v>10</v>
      </c>
      <c r="E35">
        <v>2</v>
      </c>
      <c r="F35">
        <v>0</v>
      </c>
      <c r="G35">
        <v>3</v>
      </c>
    </row>
    <row r="36" spans="1:7" x14ac:dyDescent="0.25">
      <c r="A36">
        <v>5</v>
      </c>
      <c r="B36" t="s">
        <v>147</v>
      </c>
      <c r="C36" t="s">
        <v>103</v>
      </c>
      <c r="D36" t="s">
        <v>10</v>
      </c>
      <c r="E36">
        <v>2</v>
      </c>
      <c r="F36">
        <v>0</v>
      </c>
      <c r="G36">
        <v>3</v>
      </c>
    </row>
    <row r="37" spans="1:7" x14ac:dyDescent="0.25">
      <c r="A37">
        <v>6</v>
      </c>
      <c r="B37" t="s">
        <v>102</v>
      </c>
      <c r="C37" t="s">
        <v>103</v>
      </c>
      <c r="D37" t="s">
        <v>10</v>
      </c>
      <c r="E37">
        <v>2</v>
      </c>
      <c r="F37">
        <v>0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37"/>
  <sheetViews>
    <sheetView workbookViewId="0"/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95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</row>
    <row r="2" spans="1:7" x14ac:dyDescent="0.25">
      <c r="A2">
        <v>1</v>
      </c>
      <c r="B2" t="s">
        <v>123</v>
      </c>
      <c r="C2" t="s">
        <v>27</v>
      </c>
      <c r="D2" t="s">
        <v>26</v>
      </c>
      <c r="E2">
        <v>1</v>
      </c>
      <c r="F2">
        <v>920</v>
      </c>
      <c r="G2">
        <v>1</v>
      </c>
    </row>
    <row r="3" spans="1:7" x14ac:dyDescent="0.25">
      <c r="A3">
        <v>2</v>
      </c>
      <c r="B3" t="s">
        <v>139</v>
      </c>
      <c r="C3" t="s">
        <v>27</v>
      </c>
      <c r="D3" t="s">
        <v>26</v>
      </c>
      <c r="E3">
        <v>1</v>
      </c>
      <c r="F3">
        <v>169</v>
      </c>
      <c r="G3">
        <v>1</v>
      </c>
    </row>
    <row r="4" spans="1:7" x14ac:dyDescent="0.25">
      <c r="A4">
        <v>3</v>
      </c>
      <c r="B4" t="s">
        <v>122</v>
      </c>
      <c r="C4" t="s">
        <v>27</v>
      </c>
      <c r="D4" t="s">
        <v>26</v>
      </c>
      <c r="E4">
        <v>1</v>
      </c>
      <c r="F4">
        <v>157</v>
      </c>
      <c r="G4">
        <v>1</v>
      </c>
    </row>
    <row r="5" spans="1:7" x14ac:dyDescent="0.25">
      <c r="A5">
        <v>4</v>
      </c>
      <c r="B5" t="s">
        <v>146</v>
      </c>
      <c r="C5" t="s">
        <v>27</v>
      </c>
      <c r="D5" t="s">
        <v>26</v>
      </c>
      <c r="E5">
        <v>1</v>
      </c>
      <c r="F5">
        <v>48</v>
      </c>
      <c r="G5">
        <v>1</v>
      </c>
    </row>
    <row r="6" spans="1:7" x14ac:dyDescent="0.25">
      <c r="A6">
        <v>5</v>
      </c>
      <c r="B6" t="s">
        <v>147</v>
      </c>
      <c r="C6" t="s">
        <v>27</v>
      </c>
      <c r="D6" t="s">
        <v>26</v>
      </c>
      <c r="E6">
        <v>1</v>
      </c>
      <c r="F6">
        <v>21</v>
      </c>
      <c r="G6">
        <v>1</v>
      </c>
    </row>
    <row r="7" spans="1:7" x14ac:dyDescent="0.25">
      <c r="A7">
        <v>6</v>
      </c>
      <c r="B7" t="s">
        <v>102</v>
      </c>
      <c r="C7" t="s">
        <v>27</v>
      </c>
      <c r="D7" t="s">
        <v>26</v>
      </c>
      <c r="E7">
        <v>1</v>
      </c>
      <c r="F7">
        <v>103</v>
      </c>
      <c r="G7">
        <v>1</v>
      </c>
    </row>
    <row r="8" spans="1:7" x14ac:dyDescent="0.25">
      <c r="A8">
        <v>1</v>
      </c>
      <c r="B8" t="s">
        <v>123</v>
      </c>
      <c r="C8" t="s">
        <v>27</v>
      </c>
      <c r="D8" t="s">
        <v>10</v>
      </c>
      <c r="E8">
        <v>2</v>
      </c>
      <c r="F8">
        <v>2415</v>
      </c>
      <c r="G8">
        <v>1</v>
      </c>
    </row>
    <row r="9" spans="1:7" x14ac:dyDescent="0.25">
      <c r="A9">
        <v>2</v>
      </c>
      <c r="B9" t="s">
        <v>139</v>
      </c>
      <c r="C9" t="s">
        <v>27</v>
      </c>
      <c r="D9" t="s">
        <v>10</v>
      </c>
      <c r="E9">
        <v>2</v>
      </c>
      <c r="F9">
        <v>474</v>
      </c>
      <c r="G9">
        <v>1</v>
      </c>
    </row>
    <row r="10" spans="1:7" x14ac:dyDescent="0.25">
      <c r="A10">
        <v>3</v>
      </c>
      <c r="B10" t="s">
        <v>122</v>
      </c>
      <c r="C10" t="s">
        <v>27</v>
      </c>
      <c r="D10" t="s">
        <v>10</v>
      </c>
      <c r="E10">
        <v>2</v>
      </c>
      <c r="F10">
        <v>241</v>
      </c>
      <c r="G10">
        <v>1</v>
      </c>
    </row>
    <row r="11" spans="1:7" x14ac:dyDescent="0.25">
      <c r="A11">
        <v>4</v>
      </c>
      <c r="B11" t="s">
        <v>146</v>
      </c>
      <c r="C11" t="s">
        <v>27</v>
      </c>
      <c r="D11" t="s">
        <v>10</v>
      </c>
      <c r="E11">
        <v>2</v>
      </c>
      <c r="F11">
        <v>106</v>
      </c>
      <c r="G11">
        <v>1</v>
      </c>
    </row>
    <row r="12" spans="1:7" x14ac:dyDescent="0.25">
      <c r="A12">
        <v>5</v>
      </c>
      <c r="B12" t="s">
        <v>147</v>
      </c>
      <c r="C12" t="s">
        <v>27</v>
      </c>
      <c r="D12" t="s">
        <v>10</v>
      </c>
      <c r="E12">
        <v>2</v>
      </c>
      <c r="F12">
        <v>56</v>
      </c>
      <c r="G12">
        <v>1</v>
      </c>
    </row>
    <row r="13" spans="1:7" x14ac:dyDescent="0.25">
      <c r="A13">
        <v>6</v>
      </c>
      <c r="B13" t="s">
        <v>102</v>
      </c>
      <c r="C13" t="s">
        <v>27</v>
      </c>
      <c r="D13" t="s">
        <v>10</v>
      </c>
      <c r="E13">
        <v>2</v>
      </c>
      <c r="F13">
        <v>140</v>
      </c>
      <c r="G13">
        <v>1</v>
      </c>
    </row>
    <row r="14" spans="1:7" x14ac:dyDescent="0.25">
      <c r="A14">
        <v>1</v>
      </c>
      <c r="B14" t="s">
        <v>123</v>
      </c>
      <c r="C14" t="s">
        <v>28</v>
      </c>
      <c r="D14" t="s">
        <v>26</v>
      </c>
      <c r="E14">
        <v>1</v>
      </c>
      <c r="F14">
        <v>97</v>
      </c>
      <c r="G14">
        <v>2</v>
      </c>
    </row>
    <row r="15" spans="1:7" x14ac:dyDescent="0.25">
      <c r="A15">
        <v>2</v>
      </c>
      <c r="B15" t="s">
        <v>139</v>
      </c>
      <c r="C15" t="s">
        <v>28</v>
      </c>
      <c r="D15" t="s">
        <v>26</v>
      </c>
      <c r="E15">
        <v>1</v>
      </c>
      <c r="F15">
        <v>1</v>
      </c>
      <c r="G15">
        <v>2</v>
      </c>
    </row>
    <row r="16" spans="1:7" x14ac:dyDescent="0.25">
      <c r="A16">
        <v>3</v>
      </c>
      <c r="B16" t="s">
        <v>122</v>
      </c>
      <c r="C16" t="s">
        <v>28</v>
      </c>
      <c r="D16" t="s">
        <v>26</v>
      </c>
      <c r="E16">
        <v>1</v>
      </c>
      <c r="F16">
        <v>119</v>
      </c>
      <c r="G16">
        <v>2</v>
      </c>
    </row>
    <row r="17" spans="1:7" x14ac:dyDescent="0.25">
      <c r="A17">
        <v>4</v>
      </c>
      <c r="B17" t="s">
        <v>146</v>
      </c>
      <c r="C17" t="s">
        <v>28</v>
      </c>
      <c r="D17" t="s">
        <v>26</v>
      </c>
      <c r="E17">
        <v>1</v>
      </c>
      <c r="F17">
        <v>6</v>
      </c>
      <c r="G17">
        <v>2</v>
      </c>
    </row>
    <row r="18" spans="1:7" x14ac:dyDescent="0.25">
      <c r="A18">
        <v>5</v>
      </c>
      <c r="B18" t="s">
        <v>147</v>
      </c>
      <c r="C18" t="s">
        <v>28</v>
      </c>
      <c r="D18" t="s">
        <v>26</v>
      </c>
      <c r="E18">
        <v>1</v>
      </c>
      <c r="F18">
        <v>0</v>
      </c>
      <c r="G18">
        <v>2</v>
      </c>
    </row>
    <row r="19" spans="1:7" x14ac:dyDescent="0.25">
      <c r="A19">
        <v>6</v>
      </c>
      <c r="B19" t="s">
        <v>102</v>
      </c>
      <c r="C19" t="s">
        <v>28</v>
      </c>
      <c r="D19" t="s">
        <v>26</v>
      </c>
      <c r="E19">
        <v>1</v>
      </c>
      <c r="F19">
        <v>27</v>
      </c>
      <c r="G19">
        <v>2</v>
      </c>
    </row>
    <row r="20" spans="1:7" x14ac:dyDescent="0.25">
      <c r="A20">
        <v>1</v>
      </c>
      <c r="B20" t="s">
        <v>123</v>
      </c>
      <c r="C20" t="s">
        <v>28</v>
      </c>
      <c r="D20" t="s">
        <v>10</v>
      </c>
      <c r="E20">
        <v>2</v>
      </c>
      <c r="F20">
        <v>192</v>
      </c>
      <c r="G20">
        <v>2</v>
      </c>
    </row>
    <row r="21" spans="1:7" x14ac:dyDescent="0.25">
      <c r="A21">
        <v>2</v>
      </c>
      <c r="B21" t="s">
        <v>139</v>
      </c>
      <c r="C21" t="s">
        <v>28</v>
      </c>
      <c r="D21" t="s">
        <v>10</v>
      </c>
      <c r="E21">
        <v>2</v>
      </c>
      <c r="F21">
        <v>1</v>
      </c>
      <c r="G21">
        <v>2</v>
      </c>
    </row>
    <row r="22" spans="1:7" x14ac:dyDescent="0.25">
      <c r="A22">
        <v>3</v>
      </c>
      <c r="B22" t="s">
        <v>122</v>
      </c>
      <c r="C22" t="s">
        <v>28</v>
      </c>
      <c r="D22" t="s">
        <v>10</v>
      </c>
      <c r="E22">
        <v>2</v>
      </c>
      <c r="F22">
        <v>214</v>
      </c>
      <c r="G22">
        <v>2</v>
      </c>
    </row>
    <row r="23" spans="1:7" x14ac:dyDescent="0.25">
      <c r="A23">
        <v>4</v>
      </c>
      <c r="B23" t="s">
        <v>146</v>
      </c>
      <c r="C23" t="s">
        <v>28</v>
      </c>
      <c r="D23" t="s">
        <v>10</v>
      </c>
      <c r="E23">
        <v>2</v>
      </c>
      <c r="F23">
        <v>6</v>
      </c>
      <c r="G23">
        <v>2</v>
      </c>
    </row>
    <row r="24" spans="1:7" x14ac:dyDescent="0.25">
      <c r="A24">
        <v>5</v>
      </c>
      <c r="B24" t="s">
        <v>147</v>
      </c>
      <c r="C24" t="s">
        <v>28</v>
      </c>
      <c r="D24" t="s">
        <v>10</v>
      </c>
      <c r="E24">
        <v>2</v>
      </c>
      <c r="F24">
        <v>0</v>
      </c>
      <c r="G24">
        <v>2</v>
      </c>
    </row>
    <row r="25" spans="1:7" x14ac:dyDescent="0.25">
      <c r="A25">
        <v>6</v>
      </c>
      <c r="B25" t="s">
        <v>102</v>
      </c>
      <c r="C25" t="s">
        <v>28</v>
      </c>
      <c r="D25" t="s">
        <v>10</v>
      </c>
      <c r="E25">
        <v>2</v>
      </c>
      <c r="F25">
        <v>49</v>
      </c>
      <c r="G25">
        <v>2</v>
      </c>
    </row>
    <row r="26" spans="1:7" x14ac:dyDescent="0.25">
      <c r="A26">
        <v>1</v>
      </c>
      <c r="B26" t="s">
        <v>123</v>
      </c>
      <c r="C26" t="s">
        <v>103</v>
      </c>
      <c r="D26" t="s">
        <v>26</v>
      </c>
      <c r="E26">
        <v>1</v>
      </c>
      <c r="F26">
        <v>4</v>
      </c>
      <c r="G26">
        <v>3</v>
      </c>
    </row>
    <row r="27" spans="1:7" x14ac:dyDescent="0.25">
      <c r="A27">
        <v>2</v>
      </c>
      <c r="B27" t="s">
        <v>139</v>
      </c>
      <c r="C27" t="s">
        <v>103</v>
      </c>
      <c r="D27" t="s">
        <v>26</v>
      </c>
      <c r="E27">
        <v>1</v>
      </c>
      <c r="F27">
        <v>0</v>
      </c>
      <c r="G27">
        <v>3</v>
      </c>
    </row>
    <row r="28" spans="1:7" x14ac:dyDescent="0.25">
      <c r="A28">
        <v>3</v>
      </c>
      <c r="B28" t="s">
        <v>122</v>
      </c>
      <c r="C28" t="s">
        <v>103</v>
      </c>
      <c r="D28" t="s">
        <v>26</v>
      </c>
      <c r="E28">
        <v>1</v>
      </c>
      <c r="F28">
        <v>0</v>
      </c>
      <c r="G28">
        <v>3</v>
      </c>
    </row>
    <row r="29" spans="1:7" x14ac:dyDescent="0.25">
      <c r="A29">
        <v>4</v>
      </c>
      <c r="B29" t="s">
        <v>146</v>
      </c>
      <c r="C29" t="s">
        <v>103</v>
      </c>
      <c r="D29" t="s">
        <v>26</v>
      </c>
      <c r="E29">
        <v>1</v>
      </c>
      <c r="F29">
        <v>0</v>
      </c>
      <c r="G29">
        <v>3</v>
      </c>
    </row>
    <row r="30" spans="1:7" x14ac:dyDescent="0.25">
      <c r="A30">
        <v>5</v>
      </c>
      <c r="B30" t="s">
        <v>147</v>
      </c>
      <c r="C30" t="s">
        <v>103</v>
      </c>
      <c r="D30" t="s">
        <v>26</v>
      </c>
      <c r="E30">
        <v>1</v>
      </c>
      <c r="F30">
        <v>0</v>
      </c>
      <c r="G30">
        <v>3</v>
      </c>
    </row>
    <row r="31" spans="1:7" x14ac:dyDescent="0.25">
      <c r="A31">
        <v>6</v>
      </c>
      <c r="B31" t="s">
        <v>102</v>
      </c>
      <c r="C31" t="s">
        <v>103</v>
      </c>
      <c r="D31" t="s">
        <v>26</v>
      </c>
      <c r="E31">
        <v>1</v>
      </c>
      <c r="F31">
        <v>0</v>
      </c>
      <c r="G31">
        <v>3</v>
      </c>
    </row>
    <row r="32" spans="1:7" x14ac:dyDescent="0.25">
      <c r="A32">
        <v>1</v>
      </c>
      <c r="B32" t="s">
        <v>123</v>
      </c>
      <c r="C32" t="s">
        <v>103</v>
      </c>
      <c r="D32" t="s">
        <v>10</v>
      </c>
      <c r="E32">
        <v>2</v>
      </c>
      <c r="F32">
        <v>4</v>
      </c>
      <c r="G32">
        <v>3</v>
      </c>
    </row>
    <row r="33" spans="1:7" x14ac:dyDescent="0.25">
      <c r="A33">
        <v>2</v>
      </c>
      <c r="B33" t="s">
        <v>139</v>
      </c>
      <c r="C33" t="s">
        <v>103</v>
      </c>
      <c r="D33" t="s">
        <v>10</v>
      </c>
      <c r="E33">
        <v>2</v>
      </c>
      <c r="F33">
        <v>0</v>
      </c>
      <c r="G33">
        <v>3</v>
      </c>
    </row>
    <row r="34" spans="1:7" x14ac:dyDescent="0.25">
      <c r="A34">
        <v>3</v>
      </c>
      <c r="B34" t="s">
        <v>122</v>
      </c>
      <c r="C34" t="s">
        <v>103</v>
      </c>
      <c r="D34" t="s">
        <v>10</v>
      </c>
      <c r="E34">
        <v>2</v>
      </c>
      <c r="F34">
        <v>0</v>
      </c>
      <c r="G34">
        <v>3</v>
      </c>
    </row>
    <row r="35" spans="1:7" x14ac:dyDescent="0.25">
      <c r="A35">
        <v>4</v>
      </c>
      <c r="B35" t="s">
        <v>146</v>
      </c>
      <c r="C35" t="s">
        <v>103</v>
      </c>
      <c r="D35" t="s">
        <v>10</v>
      </c>
      <c r="E35">
        <v>2</v>
      </c>
      <c r="F35">
        <v>0</v>
      </c>
      <c r="G35">
        <v>3</v>
      </c>
    </row>
    <row r="36" spans="1:7" x14ac:dyDescent="0.25">
      <c r="A36">
        <v>5</v>
      </c>
      <c r="B36" t="s">
        <v>147</v>
      </c>
      <c r="C36" t="s">
        <v>103</v>
      </c>
      <c r="D36" t="s">
        <v>10</v>
      </c>
      <c r="E36">
        <v>2</v>
      </c>
      <c r="F36">
        <v>0</v>
      </c>
      <c r="G36">
        <v>3</v>
      </c>
    </row>
    <row r="37" spans="1:7" x14ac:dyDescent="0.25">
      <c r="A37">
        <v>6</v>
      </c>
      <c r="B37" t="s">
        <v>102</v>
      </c>
      <c r="C37" t="s">
        <v>103</v>
      </c>
      <c r="D37" t="s">
        <v>10</v>
      </c>
      <c r="E37">
        <v>2</v>
      </c>
      <c r="F37">
        <v>0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E7"/>
  <sheetViews>
    <sheetView workbookViewId="0">
      <selection activeCell="B7" sqref="B7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3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95</v>
      </c>
      <c r="B1" t="s">
        <v>0</v>
      </c>
      <c r="C1" t="s">
        <v>52</v>
      </c>
      <c r="D1" t="s">
        <v>104</v>
      </c>
      <c r="E1" t="s">
        <v>49</v>
      </c>
    </row>
    <row r="2" spans="1:5" x14ac:dyDescent="0.25">
      <c r="A2">
        <v>1</v>
      </c>
      <c r="B2" t="s">
        <v>124</v>
      </c>
      <c r="C2">
        <v>1355</v>
      </c>
      <c r="D2">
        <v>1247</v>
      </c>
      <c r="E2">
        <v>216</v>
      </c>
    </row>
    <row r="3" spans="1:5" x14ac:dyDescent="0.25">
      <c r="A3">
        <v>2</v>
      </c>
      <c r="B3" t="s">
        <v>125</v>
      </c>
      <c r="C3">
        <v>259</v>
      </c>
      <c r="D3">
        <v>236</v>
      </c>
      <c r="E3">
        <v>10</v>
      </c>
    </row>
    <row r="4" spans="1:5" x14ac:dyDescent="0.25">
      <c r="A4">
        <v>3</v>
      </c>
      <c r="B4" t="s">
        <v>126</v>
      </c>
      <c r="C4">
        <v>231</v>
      </c>
      <c r="D4">
        <v>198</v>
      </c>
      <c r="E4">
        <v>45</v>
      </c>
    </row>
    <row r="5" spans="1:5" x14ac:dyDescent="0.25">
      <c r="A5" s="2">
        <v>4</v>
      </c>
      <c r="B5" s="2" t="s">
        <v>148</v>
      </c>
      <c r="C5" s="2">
        <v>161</v>
      </c>
      <c r="D5" s="2">
        <v>152</v>
      </c>
      <c r="E5" s="2">
        <v>12</v>
      </c>
    </row>
    <row r="6" spans="1:5" x14ac:dyDescent="0.25">
      <c r="A6" s="2">
        <v>5</v>
      </c>
      <c r="B6" s="2" t="s">
        <v>141</v>
      </c>
      <c r="C6" s="2">
        <v>134</v>
      </c>
      <c r="D6" s="2">
        <v>115</v>
      </c>
      <c r="E6" s="2">
        <v>7</v>
      </c>
    </row>
    <row r="7" spans="1:5" x14ac:dyDescent="0.25">
      <c r="A7" s="2">
        <v>6</v>
      </c>
      <c r="B7" s="2" t="s">
        <v>102</v>
      </c>
      <c r="C7" s="2">
        <v>252</v>
      </c>
      <c r="D7" s="2">
        <v>253</v>
      </c>
      <c r="E7" s="2">
        <v>39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E7"/>
  <sheetViews>
    <sheetView workbookViewId="0">
      <selection activeCell="B2" sqref="B2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5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95</v>
      </c>
      <c r="B1" t="s">
        <v>0</v>
      </c>
      <c r="C1" t="s">
        <v>54</v>
      </c>
      <c r="D1" t="s">
        <v>104</v>
      </c>
      <c r="E1" t="s">
        <v>49</v>
      </c>
    </row>
    <row r="2" spans="1:5" x14ac:dyDescent="0.25">
      <c r="A2" s="2">
        <v>1</v>
      </c>
      <c r="B2" s="2" t="s">
        <v>124</v>
      </c>
      <c r="C2" s="2">
        <v>29</v>
      </c>
      <c r="D2" s="2">
        <v>14</v>
      </c>
      <c r="E2" s="2">
        <v>4</v>
      </c>
    </row>
    <row r="3" spans="1:5" x14ac:dyDescent="0.25">
      <c r="A3" s="2">
        <v>2</v>
      </c>
      <c r="B3" s="2" t="s">
        <v>126</v>
      </c>
      <c r="C3" s="2">
        <v>9</v>
      </c>
      <c r="D3" s="2">
        <v>5</v>
      </c>
      <c r="E3" s="2">
        <v>0</v>
      </c>
    </row>
    <row r="4" spans="1:5" x14ac:dyDescent="0.25">
      <c r="A4" s="2">
        <v>3</v>
      </c>
      <c r="B4" s="2" t="s">
        <v>125</v>
      </c>
      <c r="C4" s="2">
        <v>6</v>
      </c>
      <c r="D4" s="2">
        <v>0</v>
      </c>
      <c r="E4" s="2">
        <v>0</v>
      </c>
    </row>
    <row r="5" spans="1:5" x14ac:dyDescent="0.25">
      <c r="A5" s="2">
        <v>4</v>
      </c>
      <c r="B5" s="2" t="s">
        <v>142</v>
      </c>
      <c r="C5" s="2">
        <v>6</v>
      </c>
      <c r="D5" s="2">
        <v>2</v>
      </c>
      <c r="E5" s="2">
        <v>0</v>
      </c>
    </row>
    <row r="6" spans="1:5" x14ac:dyDescent="0.25">
      <c r="A6" s="2">
        <v>5</v>
      </c>
      <c r="B6" s="2" t="s">
        <v>141</v>
      </c>
      <c r="C6" s="2">
        <v>3</v>
      </c>
      <c r="D6" s="2">
        <v>2</v>
      </c>
      <c r="E6" s="2">
        <v>0</v>
      </c>
    </row>
    <row r="7" spans="1:5" x14ac:dyDescent="0.25">
      <c r="A7" s="2">
        <v>6</v>
      </c>
      <c r="B7" s="2" t="s">
        <v>102</v>
      </c>
      <c r="C7" s="2">
        <v>17</v>
      </c>
      <c r="D7" s="2">
        <v>7</v>
      </c>
      <c r="E7" s="2">
        <v>1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C2"/>
  <sheetViews>
    <sheetView workbookViewId="0">
      <selection activeCell="A2" sqref="A2"/>
    </sheetView>
  </sheetViews>
  <sheetFormatPr defaultRowHeight="15" x14ac:dyDescent="0.25"/>
  <cols>
    <col min="1" max="3" width="12.140625" bestFit="1" customWidth="1"/>
  </cols>
  <sheetData>
    <row r="1" spans="1:3" x14ac:dyDescent="0.25">
      <c r="A1" t="s">
        <v>119</v>
      </c>
      <c r="B1" t="s">
        <v>120</v>
      </c>
      <c r="C1" t="s">
        <v>121</v>
      </c>
    </row>
    <row r="2" spans="1:3" x14ac:dyDescent="0.25">
      <c r="A2" s="1" t="s">
        <v>143</v>
      </c>
      <c r="B2" s="1" t="s">
        <v>144</v>
      </c>
      <c r="C2" s="1" t="s">
        <v>145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100</v>
      </c>
      <c r="B1" t="s">
        <v>118</v>
      </c>
      <c r="C1" t="s">
        <v>110</v>
      </c>
      <c r="D1" t="s">
        <v>95</v>
      </c>
    </row>
    <row r="2" spans="1:4" x14ac:dyDescent="0.25">
      <c r="A2">
        <v>6485</v>
      </c>
      <c r="B2" t="s">
        <v>87</v>
      </c>
      <c r="C2" t="s">
        <v>61</v>
      </c>
      <c r="D2">
        <v>1</v>
      </c>
    </row>
    <row r="3" spans="1:4" x14ac:dyDescent="0.25">
      <c r="A3">
        <v>1</v>
      </c>
      <c r="B3" t="s">
        <v>87</v>
      </c>
      <c r="C3" t="s">
        <v>89</v>
      </c>
      <c r="D3">
        <v>2</v>
      </c>
    </row>
    <row r="4" spans="1:4" x14ac:dyDescent="0.25">
      <c r="A4">
        <v>0</v>
      </c>
      <c r="B4" t="s">
        <v>87</v>
      </c>
      <c r="C4" t="s">
        <v>60</v>
      </c>
      <c r="D4">
        <v>3</v>
      </c>
    </row>
    <row r="5" spans="1:4" x14ac:dyDescent="0.25">
      <c r="A5">
        <v>16</v>
      </c>
      <c r="B5" t="s">
        <v>87</v>
      </c>
      <c r="C5" t="s">
        <v>88</v>
      </c>
      <c r="D5">
        <v>4</v>
      </c>
    </row>
    <row r="6" spans="1:4" x14ac:dyDescent="0.25">
      <c r="A6">
        <v>4204</v>
      </c>
      <c r="B6" t="s">
        <v>46</v>
      </c>
      <c r="C6" t="s">
        <v>61</v>
      </c>
      <c r="D6">
        <v>1</v>
      </c>
    </row>
    <row r="7" spans="1:4" x14ac:dyDescent="0.25">
      <c r="A7">
        <v>5</v>
      </c>
      <c r="B7" t="s">
        <v>46</v>
      </c>
      <c r="C7" t="s">
        <v>89</v>
      </c>
      <c r="D7">
        <v>2</v>
      </c>
    </row>
    <row r="8" spans="1:4" x14ac:dyDescent="0.25">
      <c r="A8">
        <v>0</v>
      </c>
      <c r="B8" t="s">
        <v>46</v>
      </c>
      <c r="C8" t="s">
        <v>60</v>
      </c>
      <c r="D8">
        <v>3</v>
      </c>
    </row>
    <row r="9" spans="1:4" x14ac:dyDescent="0.25">
      <c r="A9">
        <v>15</v>
      </c>
      <c r="B9" t="s">
        <v>46</v>
      </c>
      <c r="C9" t="s">
        <v>88</v>
      </c>
      <c r="D9">
        <v>4</v>
      </c>
    </row>
    <row r="10" spans="1:4" x14ac:dyDescent="0.25">
      <c r="A10">
        <v>2563</v>
      </c>
      <c r="B10" t="s">
        <v>47</v>
      </c>
      <c r="C10" t="s">
        <v>61</v>
      </c>
      <c r="D10">
        <v>1</v>
      </c>
    </row>
    <row r="11" spans="1:4" x14ac:dyDescent="0.25">
      <c r="A11">
        <v>7</v>
      </c>
      <c r="B11" t="s">
        <v>47</v>
      </c>
      <c r="C11" t="s">
        <v>89</v>
      </c>
      <c r="D11">
        <v>2</v>
      </c>
    </row>
    <row r="12" spans="1:4" x14ac:dyDescent="0.25">
      <c r="A12">
        <v>0</v>
      </c>
      <c r="B12" t="s">
        <v>47</v>
      </c>
      <c r="C12" t="s">
        <v>60</v>
      </c>
      <c r="D12">
        <v>3</v>
      </c>
    </row>
    <row r="13" spans="1:4" x14ac:dyDescent="0.25">
      <c r="A13">
        <v>10</v>
      </c>
      <c r="B13" t="s">
        <v>47</v>
      </c>
      <c r="C13" t="s">
        <v>88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aport programu Report Builder" ma:contentTypeID="0x010100C3676CDFA2F24E1D949A8BF2B06F6B8B009A7B203AB3090D4E8EE8602E25C0B754" ma:contentTypeVersion="1" ma:contentTypeDescription="Tworzy nowy raport programu Report Builder." ma:contentTypeScope="" ma:versionID="2ec256da1ad0f54ef01f7f717a6bf98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D053771-9B70-4F39-9638-641F51FA38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C4F52F-2DA3-4579-B65D-D56B93E62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D5FCF27-C05A-47F7-AB6B-3FBE333CBFD7}">
  <ds:schemaRefs>
    <ds:schemaRef ds:uri="http://purl.org/dc/elements/1.1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Meldunek tygodniowy</vt:lpstr>
      <vt:lpstr>Arkusz15</vt:lpstr>
      <vt:lpstr>Arkusz1</vt:lpstr>
      <vt:lpstr>Arkusz2</vt:lpstr>
      <vt:lpstr>Arkusz3</vt:lpstr>
      <vt:lpstr>Arkusz4</vt:lpstr>
      <vt:lpstr>Arkusz5</vt:lpstr>
      <vt:lpstr>Arkusz18</vt:lpstr>
      <vt:lpstr>Arkusz16</vt:lpstr>
      <vt:lpstr>Arkusz17</vt:lpstr>
      <vt:lpstr>Arkusz6</vt:lpstr>
      <vt:lpstr>Arkusz7</vt:lpstr>
      <vt:lpstr>Arkusz8</vt:lpstr>
      <vt:lpstr>Arkusz9</vt:lpstr>
      <vt:lpstr>Arkusz10</vt:lpstr>
      <vt:lpstr>Arkusz11</vt:lpstr>
      <vt:lpstr>Arkusz12</vt:lpstr>
      <vt:lpstr>Arkusz13</vt:lpstr>
      <vt:lpstr>Arkusz14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</dc:creator>
  <cp:lastModifiedBy>Koszykowa - Kozłowska Magdalena</cp:lastModifiedBy>
  <cp:lastPrinted>2015-01-07T11:10:02Z</cp:lastPrinted>
  <dcterms:created xsi:type="dcterms:W3CDTF">2014-07-29T18:33:30Z</dcterms:created>
  <dcterms:modified xsi:type="dcterms:W3CDTF">2016-05-06T13:25:06Z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0x010100C3676CDFA2F24E1D949A8BF2B06F6B8B009A7B203AB3090D4E8EE8602E25C0B754</vt:lpwstr>
  </property>
</Properties>
</file>