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Ceny UE bydła żywego" sheetId="63" r:id="rId11"/>
    <sheet name="Handel-zagr. I-XII_2020" sheetId="60" r:id="rId12"/>
    <sheet name="Eksport I-XII_2020" sheetId="61" r:id="rId13"/>
    <sheet name="Import_I-XI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1" sheetId="36" r:id="rId20"/>
    <sheet name="Baza_cen sprzedaży_2017-2021" sheetId="50" r:id="rId21"/>
  </sheets>
  <definedNames>
    <definedName name="_xlnm._FilterDatabase" localSheetId="15" hidden="1">'Eksport 2019ost.'!#REF!</definedName>
    <definedName name="_xlnm._FilterDatabase" localSheetId="12" hidden="1">'Eksport I-XII_2020'!$A$6:$D$25</definedName>
    <definedName name="_xlnm._FilterDatabase" localSheetId="13"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Z538" i="36" l="1"/>
  <c r="W538" i="36"/>
  <c r="V538" i="36"/>
  <c r="S538" i="36"/>
  <c r="R538" i="36"/>
  <c r="Q538" i="36"/>
  <c r="P538" i="36"/>
  <c r="M538" i="36"/>
  <c r="L538" i="36"/>
  <c r="K538" i="36"/>
  <c r="J538" i="36"/>
  <c r="I538" i="36"/>
  <c r="H538" i="36"/>
  <c r="G538" i="36"/>
  <c r="F538" i="36"/>
  <c r="E538" i="36"/>
  <c r="D538" i="36"/>
  <c r="C538" i="36"/>
  <c r="B538" i="36"/>
  <c r="Z537" i="36"/>
  <c r="W537" i="36"/>
  <c r="V537" i="36"/>
  <c r="S537" i="36"/>
  <c r="R537" i="36"/>
  <c r="Q537" i="36"/>
  <c r="P537" i="36"/>
  <c r="M537" i="36"/>
  <c r="L537" i="36"/>
  <c r="K537" i="36"/>
  <c r="J537" i="36"/>
  <c r="I537" i="36"/>
  <c r="H537" i="36"/>
  <c r="G537" i="36"/>
  <c r="F537" i="36"/>
  <c r="E537" i="36"/>
  <c r="D537" i="36"/>
  <c r="C537" i="36"/>
  <c r="B537" i="36"/>
  <c r="Z536" i="36"/>
  <c r="W536" i="36"/>
  <c r="V536" i="36"/>
  <c r="S536" i="36"/>
  <c r="R536" i="36"/>
  <c r="Q536" i="36"/>
  <c r="P536" i="36"/>
  <c r="M536" i="36"/>
  <c r="L536" i="36"/>
  <c r="K536" i="36"/>
  <c r="J536" i="36"/>
  <c r="I536" i="36"/>
  <c r="H536" i="36"/>
  <c r="G536" i="36"/>
  <c r="F536" i="36"/>
  <c r="E536" i="36"/>
  <c r="D536" i="36"/>
  <c r="C536" i="36"/>
  <c r="B536" i="36"/>
  <c r="Z535" i="36"/>
  <c r="W535" i="36"/>
  <c r="V535" i="36"/>
  <c r="S535" i="36"/>
  <c r="R535" i="36"/>
  <c r="Q535" i="36"/>
  <c r="P535" i="36"/>
  <c r="M535" i="36"/>
  <c r="L535" i="36"/>
  <c r="K535" i="36"/>
  <c r="J535" i="36"/>
  <c r="I535" i="36"/>
  <c r="H535" i="36"/>
  <c r="G535" i="36"/>
  <c r="F535" i="36"/>
  <c r="E535" i="36"/>
  <c r="D535" i="36"/>
  <c r="C535" i="36"/>
  <c r="B535" i="36"/>
  <c r="Z534" i="36"/>
  <c r="W534" i="36"/>
  <c r="V534" i="36"/>
  <c r="S534" i="36"/>
  <c r="R534" i="36"/>
  <c r="Q534" i="36"/>
  <c r="P534" i="36"/>
  <c r="M534" i="36"/>
  <c r="L534" i="36"/>
  <c r="K534" i="36"/>
  <c r="J534" i="36"/>
  <c r="I534" i="36"/>
  <c r="H534" i="36"/>
  <c r="G534" i="36"/>
  <c r="F534" i="36"/>
  <c r="E534" i="36"/>
  <c r="D534" i="36"/>
  <c r="C534" i="36"/>
  <c r="B534" i="36"/>
  <c r="Z533" i="36"/>
  <c r="W533" i="36"/>
  <c r="V533" i="36"/>
  <c r="S533" i="36"/>
  <c r="R533" i="36"/>
  <c r="Q533" i="36"/>
  <c r="P533" i="36"/>
  <c r="M533" i="36"/>
  <c r="L533" i="36"/>
  <c r="K533" i="36"/>
  <c r="J533" i="36"/>
  <c r="I533" i="36"/>
  <c r="H533" i="36"/>
  <c r="G533" i="36"/>
  <c r="F533" i="36"/>
  <c r="E533" i="36"/>
  <c r="D533" i="36"/>
  <c r="C533" i="36"/>
  <c r="B533" i="36"/>
  <c r="Z532" i="36"/>
  <c r="W532" i="36"/>
  <c r="V532" i="36"/>
  <c r="S532" i="36"/>
  <c r="R532" i="36"/>
  <c r="Q532" i="36"/>
  <c r="P532" i="36"/>
  <c r="M532" i="36"/>
  <c r="L532" i="36"/>
  <c r="K532" i="36"/>
  <c r="J532" i="36"/>
  <c r="I532" i="36"/>
  <c r="H532" i="36"/>
  <c r="G532" i="36"/>
  <c r="F532" i="36"/>
  <c r="E532" i="36"/>
  <c r="D532" i="36"/>
  <c r="C532" i="36"/>
  <c r="B532" i="36"/>
  <c r="Z363" i="36"/>
  <c r="W363" i="36"/>
  <c r="V363" i="36"/>
  <c r="S363" i="36"/>
  <c r="R363" i="36"/>
  <c r="Q363" i="36"/>
  <c r="P363" i="36"/>
  <c r="M363" i="36"/>
  <c r="L363" i="36"/>
  <c r="K363" i="36"/>
  <c r="J363" i="36"/>
  <c r="I363" i="36"/>
  <c r="H363" i="36"/>
  <c r="G363" i="36"/>
  <c r="F363" i="36"/>
  <c r="E363" i="36"/>
  <c r="D363" i="36"/>
  <c r="C363" i="36"/>
  <c r="B363" i="36"/>
  <c r="Z362" i="36"/>
  <c r="W362" i="36"/>
  <c r="V362" i="36"/>
  <c r="S362" i="36"/>
  <c r="R362" i="36"/>
  <c r="Q362" i="36"/>
  <c r="P362" i="36"/>
  <c r="M362" i="36"/>
  <c r="L362" i="36"/>
  <c r="K362" i="36"/>
  <c r="J362" i="36"/>
  <c r="I362" i="36"/>
  <c r="H362" i="36"/>
  <c r="G362" i="36"/>
  <c r="F362" i="36"/>
  <c r="E362" i="36"/>
  <c r="D362" i="36"/>
  <c r="C362" i="36"/>
  <c r="B362" i="36"/>
  <c r="Z361" i="36"/>
  <c r="W361" i="36"/>
  <c r="V361" i="36"/>
  <c r="S361" i="36"/>
  <c r="R361" i="36"/>
  <c r="Q361" i="36"/>
  <c r="P361" i="36"/>
  <c r="M361" i="36"/>
  <c r="L361" i="36"/>
  <c r="K361" i="36"/>
  <c r="J361" i="36"/>
  <c r="I361" i="36"/>
  <c r="H361" i="36"/>
  <c r="G361" i="36"/>
  <c r="F361" i="36"/>
  <c r="E361" i="36"/>
  <c r="D361" i="36"/>
  <c r="C361" i="36"/>
  <c r="B361" i="36"/>
  <c r="Z360" i="36"/>
  <c r="W360" i="36"/>
  <c r="V360" i="36"/>
  <c r="S360" i="36"/>
  <c r="R360" i="36"/>
  <c r="Q360" i="36"/>
  <c r="P360" i="36"/>
  <c r="M360" i="36"/>
  <c r="L360" i="36"/>
  <c r="K360" i="36"/>
  <c r="J360" i="36"/>
  <c r="I360" i="36"/>
  <c r="H360" i="36"/>
  <c r="G360" i="36"/>
  <c r="F360" i="36"/>
  <c r="E360" i="36"/>
  <c r="D360" i="36"/>
  <c r="C360" i="36"/>
  <c r="B360" i="36"/>
  <c r="Z359" i="36"/>
  <c r="W359" i="36"/>
  <c r="V359" i="36"/>
  <c r="S359" i="36"/>
  <c r="R359" i="36"/>
  <c r="Q359" i="36"/>
  <c r="P359" i="36"/>
  <c r="M359" i="36"/>
  <c r="L359" i="36"/>
  <c r="K359" i="36"/>
  <c r="J359" i="36"/>
  <c r="I359" i="36"/>
  <c r="H359" i="36"/>
  <c r="G359" i="36"/>
  <c r="F359" i="36"/>
  <c r="E359" i="36"/>
  <c r="D359" i="36"/>
  <c r="C359" i="36"/>
  <c r="B359" i="36"/>
  <c r="Z358" i="36"/>
  <c r="W358" i="36"/>
  <c r="V358" i="36"/>
  <c r="S358" i="36"/>
  <c r="R358" i="36"/>
  <c r="Q358" i="36"/>
  <c r="P358" i="36"/>
  <c r="M358" i="36"/>
  <c r="L358" i="36"/>
  <c r="K358" i="36"/>
  <c r="J358" i="36"/>
  <c r="I358" i="36"/>
  <c r="H358" i="36"/>
  <c r="G358" i="36"/>
  <c r="F358" i="36"/>
  <c r="E358" i="36"/>
  <c r="D358" i="36"/>
  <c r="C358" i="36"/>
  <c r="B358" i="36"/>
  <c r="Z357" i="36"/>
  <c r="W357" i="36"/>
  <c r="V357" i="36"/>
  <c r="S357" i="36"/>
  <c r="R357" i="36"/>
  <c r="Q357" i="36"/>
  <c r="P357" i="36"/>
  <c r="M357" i="36"/>
  <c r="L357" i="36"/>
  <c r="K357" i="36"/>
  <c r="J357" i="36"/>
  <c r="I357" i="36"/>
  <c r="H357" i="36"/>
  <c r="G357" i="36"/>
  <c r="F357" i="36"/>
  <c r="E357" i="36"/>
  <c r="D357" i="36"/>
  <c r="C357" i="36"/>
  <c r="B357" i="36"/>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L351" i="36" l="1"/>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D437"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M507" i="36" l="1"/>
  <c r="M506" i="36"/>
  <c r="D13" i="46"/>
</calcChain>
</file>

<file path=xl/sharedStrings.xml><?xml version="1.0" encoding="utf-8"?>
<sst xmlns="http://schemas.openxmlformats.org/spreadsheetml/2006/main" count="6316" uniqueCount="521">
  <si>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</si>
  <si>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</si>
  <si>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</si>
  <si>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</si>
  <si>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</si>
  <si>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</si>
  <si>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</si>
  <si>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</si>
  <si>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</si>
  <si>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</si>
  <si>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</si>
  <si>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</si>
  <si>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</si>
  <si>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</si>
  <si>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</si>
  <si>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</si>
  <si>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</si>
  <si>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</si>
  <si>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</si>
  <si>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</si>
  <si>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</si>
  <si>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</si>
  <si>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</si>
  <si>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</si>
  <si>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</si>
  <si>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</si>
  <si>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</si>
  <si>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</si>
  <si>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</si>
  <si>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</si>
  <si>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</si>
  <si>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</si>
  <si>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</si>
  <si>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</si>
  <si>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</si>
  <si>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</si>
  <si>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</si>
  <si>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</si>
  <si>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</si>
  <si>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</si>
  <si>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</si>
  <si>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</si>
  <si>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</si>
  <si>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</si>
  <si>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</si>
  <si>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</si>
  <si>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</si>
  <si>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</si>
  <si>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</si>
  <si>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</si>
  <si>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</si>
  <si>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</si>
  <si>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</si>
  <si>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</si>
  <si>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</si>
  <si>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</si>
  <si>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</si>
  <si>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</si>
  <si>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</si>
  <si>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</si>
  <si>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</si>
  <si>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</si>
  <si>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</si>
  <si>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</si>
  <si>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</si>
  <si>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</si>
  <si>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</si>
  <si>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</si>
  <si>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</si>
  <si>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</si>
  <si>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</si>
  <si>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</si>
  <si>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</si>
  <si>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</si>
  <si>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</si>
  <si>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</si>
  <si>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</si>
  <si>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</si>
  <si>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</si>
  <si>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</si>
  <si>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</si>
  <si>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</si>
  <si>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</si>
  <si>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</si>
  <si>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</si>
  <si>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</si>
  <si>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</si>
  <si>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</si>
  <si>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</si>
  <si>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</si>
  <si>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</si>
  <si>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</si>
  <si>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</si>
  <si>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</si>
  <si>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</si>
  <si>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</si>
  <si>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</si>
  <si>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</si>
  <si>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</si>
  <si>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</si>
  <si>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</si>
  <si>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</si>
  <si>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</si>
  <si>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</si>
  <si>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</si>
  <si>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</si>
  <si>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</si>
  <si>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</si>
  <si>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</si>
  <si>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</si>
  <si>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</si>
  <si>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</si>
  <si>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</si>
  <si>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</si>
  <si>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</si>
  <si>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</si>
  <si>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</si>
  <si>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</si>
  <si>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</si>
  <si>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</si>
  <si>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</si>
  <si>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</si>
  <si>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</si>
  <si>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</si>
  <si>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</si>
  <si>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</si>
  <si>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</si>
  <si>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</si>
  <si>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</si>
  <si>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</si>
  <si>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</si>
  <si>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</si>
  <si>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</si>
  <si>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</si>
  <si>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</si>
  <si>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</si>
  <si>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</si>
  <si>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</si>
  <si>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</si>
  <si>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</si>
  <si>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</si>
  <si>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</si>
  <si>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</si>
  <si>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</si>
  <si>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</si>
  <si>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</si>
  <si>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</si>
  <si>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</si>
  <si>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</si>
  <si>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</si>
  <si>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</si>
  <si>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</si>
  <si>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</si>
  <si>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</si>
  <si>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</si>
  <si>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</si>
  <si>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</si>
  <si>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</si>
  <si>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</si>
  <si>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</si>
  <si>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</si>
  <si>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</si>
  <si>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</si>
  <si>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</si>
  <si>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</si>
  <si>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</si>
  <si>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</si>
  <si>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</si>
  <si>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</si>
  <si>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</si>
  <si>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</si>
  <si>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</si>
  <si>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</si>
  <si>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</si>
  <si>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</si>
  <si>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</si>
  <si>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</si>
  <si>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</si>
  <si>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</si>
  <si>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</si>
  <si>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</si>
  <si>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</si>
  <si>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</si>
  <si>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</si>
  <si>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</si>
  <si>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</si>
  <si>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</si>
  <si>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</si>
  <si>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</si>
  <si>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</si>
  <si>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</si>
  <si>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</si>
  <si>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</si>
  <si>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</si>
  <si>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</si>
  <si>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</si>
  <si>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</si>
  <si>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</si>
  <si>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</si>
  <si>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</si>
  <si>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</si>
  <si>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</si>
  <si>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</si>
  <si>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</si>
  <si>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</si>
  <si>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</si>
  <si>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</si>
  <si>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</si>
  <si>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</si>
  <si>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</si>
  <si>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</si>
  <si>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</si>
  <si>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</si>
  <si>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</si>
  <si>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</si>
  <si>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</si>
  <si>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</si>
  <si>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</si>
  <si>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</si>
  <si>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</si>
  <si>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</si>
  <si>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</si>
  <si>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</si>
  <si>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</si>
  <si>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</si>
  <si>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</si>
  <si>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</si>
  <si>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</si>
  <si>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</si>
  <si>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</si>
  <si>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</si>
  <si>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</si>
  <si>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</si>
  <si>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</si>
  <si>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</si>
  <si>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</si>
  <si>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</si>
  <si>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</si>
  <si>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</si>
  <si>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</si>
  <si>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</si>
  <si>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</si>
  <si>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</si>
  <si>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</si>
  <si>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</si>
  <si>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</si>
  <si>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</si>
  <si>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</si>
  <si>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</si>
  <si>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</si>
  <si>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</si>
  <si>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</si>
  <si>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</si>
  <si>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</si>
  <si>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</si>
  <si>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</si>
  <si>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</si>
  <si>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</si>
  <si>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</si>
  <si>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</si>
  <si>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</si>
  <si>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</si>
  <si>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</si>
  <si>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</si>
  <si>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</si>
  <si>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</si>
  <si>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</si>
  <si>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</si>
  <si>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</si>
  <si>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</si>
  <si>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</si>
  <si>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</si>
  <si>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</si>
  <si>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</si>
  <si>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</si>
  <si>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</si>
  <si>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</si>
  <si>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</si>
  <si>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</si>
  <si>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</si>
  <si>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</si>
  <si>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</si>
  <si>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</si>
  <si>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</si>
  <si>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</si>
  <si>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</si>
  <si>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</si>
  <si>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</si>
  <si>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</si>
  <si>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</si>
  <si>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</si>
  <si>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</si>
  <si>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</si>
  <si>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</si>
  <si>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</si>
  <si>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</si>
  <si>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</si>
  <si>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</si>
  <si>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</si>
  <si>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</si>
  <si>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</si>
  <si>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</si>
  <si>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</si>
  <si>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</si>
  <si>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</si>
  <si>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</si>
  <si>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</si>
  <si>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</si>
  <si>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</si>
  <si>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</si>
  <si>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</si>
  <si>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</si>
  <si>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</si>
  <si>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</si>
  <si>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</si>
  <si>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</si>
  <si>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</si>
  <si>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</si>
  <si>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</si>
  <si>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</si>
  <si>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</si>
  <si>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</si>
  <si>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</si>
  <si>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</si>
  <si>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</si>
  <si>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</si>
  <si>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</si>
  <si>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</si>
  <si>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</si>
  <si>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</si>
  <si>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</si>
  <si>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</si>
  <si>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</si>
  <si>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</si>
  <si>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</si>
  <si>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</si>
  <si>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</si>
  <si>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</si>
  <si>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</si>
  <si>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</si>
  <si>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</si>
  <si>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</si>
  <si>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</si>
  <si>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</si>
  <si>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</si>
  <si>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</si>
  <si>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</si>
  <si>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</si>
  <si>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</si>
  <si>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</si>
  <si>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</si>
  <si>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</si>
  <si>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</si>
  <si>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</si>
  <si>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</si>
  <si>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</si>
  <si>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</si>
  <si>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</si>
  <si>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</si>
  <si>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</si>
  <si>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</si>
  <si>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</si>
  <si>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</si>
  <si>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</si>
  <si>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</si>
  <si>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</si>
  <si>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</si>
  <si>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</si>
  <si>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</si>
  <si>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</si>
  <si>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</si>
  <si>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</si>
  <si>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</si>
  <si>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</si>
  <si>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</si>
  <si>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</si>
  <si>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</si>
  <si>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</si>
  <si>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</si>
  <si>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</si>
  <si>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</si>
  <si>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</si>
  <si>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</si>
  <si>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</si>
  <si>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</si>
  <si>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</si>
  <si>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</si>
  <si>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</si>
  <si>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</si>
  <si>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</si>
  <si>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</si>
  <si>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</si>
  <si>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</si>
  <si>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</si>
  <si>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</si>
  <si>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</si>
  <si>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</si>
  <si>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</si>
  <si>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</si>
  <si>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</si>
  <si>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</si>
  <si>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</si>
  <si>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</si>
  <si>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</si>
  <si>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</si>
  <si>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</si>
  <si>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</si>
  <si>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</si>
  <si>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</si>
  <si>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</si>
  <si>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</si>
  <si>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</si>
  <si>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</si>
  <si>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</si>
  <si>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</si>
  <si>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</si>
  <si>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</si>
  <si>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</si>
  <si>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</si>
  <si>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</si>
  <si>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</si>
  <si>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</si>
  <si>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</si>
  <si>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</si>
  <si>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</si>
  <si>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</si>
  <si>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</si>
  <si>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</si>
  <si>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</si>
  <si>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</si>
  <si>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</si>
  <si>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</si>
  <si>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</si>
  <si>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</si>
  <si>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</si>
  <si>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</si>
  <si>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</si>
  <si>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</si>
  <si>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</si>
  <si>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</si>
  <si>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</si>
  <si>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</si>
  <si>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</si>
  <si>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</si>
  <si>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</si>
  <si>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</si>
  <si>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</si>
  <si>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</si>
  <si>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</si>
  <si>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</si>
  <si>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</si>
  <si>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</si>
  <si>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</si>
  <si>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</si>
  <si>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</si>
  <si>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</si>
  <si>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</si>
  <si>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</si>
  <si>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</si>
  <si>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</si>
  <si>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</si>
  <si>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</si>
  <si>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</si>
  <si>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</si>
  <si>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</si>
  <si>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</si>
  <si>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</si>
  <si>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</si>
  <si>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</si>
  <si>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</si>
  <si>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</si>
  <si>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</si>
  <si>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</si>
  <si>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</si>
  <si>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</si>
  <si>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</si>
  <si>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</si>
  <si>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</si>
  <si>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</si>
  <si>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</si>
  <si>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</si>
  <si>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</si>
  <si>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</si>
  <si>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</si>
  <si>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</si>
  <si>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</si>
  <si>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</si>
  <si>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</si>
  <si>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</si>
  <si>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</si>
  <si>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</si>
  <si>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</si>
  <si>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</si>
  <si>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</si>
  <si>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</si>
  <si>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</si>
  <si>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</si>
  <si>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</si>
  <si>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t>Argentyna</t>
  </si>
  <si>
    <t>Dane nie zostały przesłane - niektóre ceny takie same jak tydzień wcześniej: EL</t>
  </si>
  <si>
    <t>Tablica 4. Ceny sprzedaży netto (bez VAT) ćwierci wołowych (kraj) wg makroregionów</t>
  </si>
  <si>
    <t>14.02.2021</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</si>
  <si>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</si>
  <si>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</si>
  <si>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</si>
  <si>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</si>
  <si>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</si>
  <si>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</si>
  <si>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</si>
  <si>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</si>
  <si>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</si>
  <si>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t>Tydzień 06/2021</t>
  </si>
  <si>
    <t>08.02 - 14.02.2021r.</t>
  </si>
  <si>
    <t>Tydz. 06/2021</t>
  </si>
  <si>
    <t>21.02.2021</t>
  </si>
  <si>
    <t>15.02.2021 - 21.02.2021</t>
  </si>
  <si>
    <t>NR 07/2021</t>
  </si>
  <si>
    <t>25.02.2021 r.</t>
  </si>
  <si>
    <t>Notowania z okresu: 15.02 - 21.02.2021r.</t>
  </si>
  <si>
    <t>2021-02-21</t>
  </si>
  <si>
    <r>
      <t xml:space="preserve">Tablica 5. Średnie ceny sprzedaży netto (bez VAT) elementów mięsa wołowego wg makroregionów </t>
    </r>
    <r>
      <rPr>
        <b/>
        <sz val="14"/>
        <color rgb="FF0000FF"/>
        <rFont val="Times New Roman CE"/>
        <family val="1"/>
        <charset val="238"/>
      </rPr>
      <t>w okresie: 15.02 - 21.02.2021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</si>
</sst>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0">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15">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2" fontId="221" fillId="64" borderId="111" xfId="101" applyNumberFormat="1" applyFont="1" applyFill="1" applyBorder="1"/>
    <xf numFmtId="2" fontId="221" fillId="64" borderId="112" xfId="101" applyNumberFormat="1" applyFont="1" applyFill="1" applyBorder="1"/>
    <xf numFmtId="2" fontId="221" fillId="64" borderId="113" xfId="101" applyNumberFormat="1" applyFont="1" applyFill="1" applyBorder="1"/>
    <xf numFmtId="2" fontId="221" fillId="64" borderId="104" xfId="101" applyNumberFormat="1" applyFont="1" applyFill="1" applyBorder="1"/>
    <xf numFmtId="0" fontId="194" fillId="60" borderId="34" xfId="0" applyFont="1" applyFill="1" applyBorder="1" applyAlignment="1">
      <alignment horizontal="right"/>
    </xf>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0" fontId="224" fillId="0" borderId="0" xfId="0" applyFont="1"/>
    <xf numFmtId="0" fontId="225" fillId="60" borderId="34" xfId="0" applyFont="1" applyFill="1" applyBorder="1" applyAlignment="1">
      <alignment horizontal="right"/>
    </xf>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0" fontId="227" fillId="0" borderId="0" xfId="0" applyFont="1"/>
    <xf numFmtId="0" fontId="228" fillId="60" borderId="34" xfId="0" applyFont="1" applyFill="1" applyBorder="1" applyAlignment="1">
      <alignment horizontal="right"/>
    </xf>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0" fontId="194" fillId="60" borderId="114" xfId="0" applyFont="1" applyFill="1" applyBorder="1"/>
    <xf numFmtId="0" fontId="194" fillId="60" borderId="115" xfId="0" applyFont="1" applyFill="1" applyBorder="1"/>
    <xf numFmtId="0" fontId="228" fillId="60" borderId="50" xfId="0" applyFont="1" applyFill="1" applyBorder="1" applyAlignment="1">
      <alignment horizontal="right"/>
    </xf>
    <xf numFmtId="2" fontId="228" fillId="60" borderId="26" xfId="0" applyNumberFormat="1" applyFont="1" applyFill="1" applyBorder="1"/>
    <xf numFmtId="2" fontId="228" fillId="60" borderId="43" xfId="0" applyNumberFormat="1" applyFont="1" applyFill="1" applyBorder="1"/>
    <xf numFmtId="2" fontId="228" fillId="60" borderId="117" xfId="0" applyNumberFormat="1" applyFont="1" applyFill="1" applyBorder="1"/>
    <xf numFmtId="2" fontId="228" fillId="64" borderId="40" xfId="0" applyNumberFormat="1" applyFont="1" applyFill="1" applyBorder="1"/>
    <xf numFmtId="0" fontId="220" fillId="64" borderId="32" xfId="0" applyFont="1" applyFill="1" applyBorder="1" applyAlignment="1">
      <alignment horizontal="center" vertical="center"/>
    </xf>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2" fontId="229" fillId="64" borderId="112" xfId="101" applyNumberFormat="1" applyFont="1" applyFill="1" applyBorder="1"/>
    <xf numFmtId="2" fontId="230" fillId="64" borderId="112"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96" xfId="0" applyFont="1" applyFill="1" applyBorder="1" applyAlignment="1">
      <alignment horizontal="right"/>
    </xf>
    <xf numFmtId="0" fontId="221" fillId="64" borderId="118" xfId="0" applyFont="1" applyFill="1" applyBorder="1"/>
    <xf numFmtId="0" fontId="221" fillId="64" borderId="119" xfId="0" applyFont="1" applyFill="1" applyBorder="1"/>
    <xf numFmtId="2" fontId="221" fillId="64" borderId="119" xfId="0" applyNumberFormat="1" applyFont="1" applyFill="1" applyBorder="1"/>
    <xf numFmtId="4" fontId="194" fillId="60" borderId="10" xfId="0" applyNumberFormat="1" applyFont="1" applyFill="1" applyBorder="1"/>
    <xf numFmtId="4" fontId="194" fillId="64" borderId="37"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2" fontId="228" fillId="64" borderId="39" xfId="0" applyNumberFormat="1" applyFont="1" applyFill="1" applyBorder="1"/>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4" fillId="0" borderId="11" xfId="0" applyFont="1" applyBorder="1" applyAlignment="1">
      <alignment horizontal="center"/>
    </xf>
    <xf numFmtId="0" fontId="194" fillId="60" borderId="0" xfId="96" applyFont="1" applyFill="1" applyBorder="1" applyAlignment="1">
      <alignment horizontal="center" vertical="center"/>
    </xf>
    <xf numFmtId="0" fontId="194" fillId="60" borderId="0" xfId="96" applyFont="1" applyFill="1" applyAlignment="1">
      <alignment vertical="center"/>
    </xf>
    <xf numFmtId="0" fontId="197" fillId="64" borderId="36" xfId="96" applyFont="1" applyFill="1" applyBorder="1" applyAlignment="1" applyProtection="1">
      <alignment horizontal="center" vertical="center"/>
      <protection locked="0"/>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0" fontId="197" fillId="64" borderId="38" xfId="96" applyFont="1" applyFill="1" applyBorder="1" applyAlignment="1" applyProtection="1">
      <alignment horizontal="center" vertical="center"/>
      <protection locked="0"/>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0" fontId="197" fillId="64" borderId="40" xfId="96" applyFont="1" applyFill="1" applyBorder="1" applyAlignment="1" applyProtection="1">
      <alignment horizontal="center" vertical="center"/>
      <protection locked="0"/>
    </xf>
    <xf numFmtId="2" fontId="198" fillId="60" borderId="105" xfId="96" applyNumberFormat="1" applyFont="1" applyFill="1" applyBorder="1" applyAlignment="1">
      <alignment horizontal="center" vertical="center"/>
    </xf>
    <xf numFmtId="2" fontId="198" fillId="60" borderId="106" xfId="96" applyNumberFormat="1" applyFont="1" applyFill="1" applyBorder="1" applyAlignment="1">
      <alignment horizontal="center" vertical="center"/>
    </xf>
    <xf numFmtId="2" fontId="198" fillId="64" borderId="106" xfId="96"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96"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194" fillId="60" borderId="0" xfId="96" applyFont="1" applyFill="1" applyBorder="1" applyAlignment="1">
      <alignment horizontal="center" vertical="center"/>
    </xf>
    <xf numFmtId="0" fontId="198" fillId="60" borderId="0" xfId="96" applyFont="1" applyFill="1" applyBorder="1" applyAlignment="1" applyProtection="1">
      <alignment horizontal="center" vertical="center"/>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43" fontId="198" fillId="60" borderId="3" xfId="229" applyFont="1" applyFill="1" applyBorder="1" applyAlignment="1">
      <alignment horizontal="center" vertical="center"/>
    </xf>
    <xf numFmtId="167" fontId="86" fillId="0" borderId="46" xfId="0" applyNumberFormat="1" applyFont="1" applyBorder="1"/>
    <xf numFmtId="3" fontId="14" fillId="2" borderId="46" xfId="0" quotePrefix="1" applyNumberFormat="1" applyFont="1" applyFill="1" applyBorder="1"/>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194" fillId="60" borderId="0" xfId="0" applyFont="1" applyFill="1" applyBorder="1"/>
    <xf numFmtId="0" fontId="194" fillId="64" borderId="116" xfId="0" applyFont="1" applyFill="1" applyBorder="1"/>
    <xf numFmtId="0" fontId="194" fillId="60" borderId="34" xfId="0" applyFont="1" applyFill="1" applyBorder="1"/>
    <xf numFmtId="0" fontId="194" fillId="60" borderId="64" xfId="0" applyFont="1" applyFill="1" applyBorder="1"/>
    <xf numFmtId="3" fontId="14" fillId="0" borderId="46" xfId="0" quotePrefix="1" applyNumberFormat="1" applyFont="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3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I26" sqref="I26:I27"/>
    </sheetView>
  </sheetViews>
  <sheetFormatPr defaultRowHeight="11.25"/>
  <cols>
    <col min="1" max="1" width="4.42578125" style="1167" customWidth="1"/>
    <col min="2" max="2" width="13.7109375" style="1167" customWidth="1"/>
    <col min="3" max="3" width="10.28515625" style="1167" customWidth="1"/>
    <col min="4" max="4" width="10.7109375" style="1167" customWidth="1"/>
    <col min="5" max="6" width="9.140625" style="1167"/>
    <col min="7" max="7" width="12.42578125" style="1167" customWidth="1"/>
    <col min="8" max="16384" width="9.140625" style="1167"/>
  </cols>
  <sheetData>
    <row r="2" spans="1:10" ht="12.75">
      <c r="B2" s="1168" t="s">
        <v>0</v>
      </c>
      <c r="G2" s="1169" t="s">
        <v>517</v>
      </c>
      <c r="I2" s="1170"/>
    </row>
    <row r="3" spans="1:10" ht="12.75">
      <c r="B3" s="1168" t="s">
        <v>444</v>
      </c>
    </row>
    <row r="5" spans="1:10">
      <c r="B5" s="1171" t="s">
        <v>445</v>
      </c>
      <c r="C5" s="1171"/>
      <c r="D5" s="1171"/>
      <c r="E5" s="1171"/>
      <c r="F5" s="1171"/>
    </row>
    <row r="6" spans="1:10">
      <c r="B6" s="1172"/>
      <c r="C6" s="1173"/>
      <c r="D6" s="1174"/>
      <c r="E6" s="1174"/>
      <c r="F6" s="1174"/>
      <c r="G6" s="1174"/>
      <c r="H6" s="1174"/>
      <c r="I6" s="1174"/>
      <c r="J6" s="1174"/>
    </row>
    <row r="7" spans="1:10">
      <c r="B7" s="1172" t="s">
        <v>1</v>
      </c>
      <c r="C7" s="1173"/>
      <c r="D7" s="1174"/>
      <c r="E7" s="1174"/>
      <c r="F7" s="1174"/>
      <c r="G7" s="1174"/>
      <c r="H7" s="1174"/>
      <c r="I7" s="1174"/>
      <c r="J7" s="1174"/>
    </row>
    <row r="8" spans="1:10">
      <c r="B8" s="1172" t="s">
        <v>2</v>
      </c>
      <c r="C8" s="1173"/>
      <c r="D8" s="1174"/>
      <c r="E8" s="1174"/>
      <c r="F8" s="1174"/>
      <c r="G8" s="1174"/>
      <c r="H8" s="1174"/>
      <c r="I8" s="1174"/>
      <c r="J8" s="1174"/>
    </row>
    <row r="9" spans="1:10" ht="23.25">
      <c r="B9" s="1174"/>
      <c r="C9" s="1174"/>
      <c r="D9" s="1174"/>
      <c r="E9" s="1174"/>
      <c r="H9" s="1174"/>
      <c r="I9" s="1174"/>
      <c r="J9" s="1175"/>
    </row>
    <row r="10" spans="1:10" ht="24.75" customHeight="1">
      <c r="B10" s="1176" t="s">
        <v>516</v>
      </c>
      <c r="C10" s="1177"/>
      <c r="D10" s="1178" t="s">
        <v>68</v>
      </c>
      <c r="E10" s="1175"/>
      <c r="F10" s="1175"/>
      <c r="G10" s="1175"/>
      <c r="H10" s="1175"/>
      <c r="I10" s="1175"/>
      <c r="J10" s="1174"/>
    </row>
    <row r="11" spans="1:10">
      <c r="B11" s="1173"/>
      <c r="C11" s="1173"/>
      <c r="E11" s="1174"/>
      <c r="F11" s="1179" t="s">
        <v>254</v>
      </c>
      <c r="G11" s="1174"/>
      <c r="H11" s="1174"/>
      <c r="I11" s="1174"/>
      <c r="J11" s="1174"/>
    </row>
    <row r="12" spans="1:10" ht="15.75">
      <c r="B12" s="1180"/>
      <c r="C12" s="1173"/>
      <c r="D12" s="1174"/>
      <c r="E12" s="1174"/>
      <c r="F12" s="1174"/>
      <c r="G12" s="1181"/>
      <c r="H12" s="1182"/>
      <c r="I12" s="1174"/>
      <c r="J12" s="1174"/>
    </row>
    <row r="13" spans="1:10" ht="15.75">
      <c r="A13" s="1174"/>
      <c r="B13" s="1176" t="s">
        <v>518</v>
      </c>
      <c r="C13" s="1183"/>
      <c r="D13" s="1183"/>
      <c r="E13" s="1183"/>
      <c r="F13" s="1174"/>
      <c r="G13" s="1174"/>
      <c r="H13" s="65"/>
      <c r="I13" s="1174"/>
      <c r="J13" s="1174"/>
    </row>
    <row r="14" spans="1:10" ht="15.75">
      <c r="A14" s="1174"/>
      <c r="B14" s="1176"/>
      <c r="C14" s="1183"/>
      <c r="D14" s="1183"/>
      <c r="E14" s="1183"/>
      <c r="F14" s="1174"/>
      <c r="G14" s="1174"/>
      <c r="H14" s="65"/>
      <c r="I14" s="1174"/>
      <c r="J14" s="1174"/>
    </row>
    <row r="15" spans="1:10">
      <c r="B15" s="1172"/>
      <c r="C15" s="1173"/>
      <c r="D15" s="1174"/>
      <c r="E15" s="1174"/>
      <c r="F15" s="1174"/>
      <c r="G15" s="1174"/>
      <c r="H15" s="1174"/>
      <c r="I15" s="1174"/>
      <c r="J15" s="1174"/>
    </row>
    <row r="16" spans="1:10">
      <c r="B16" s="1174"/>
      <c r="C16" s="1174"/>
      <c r="D16" s="1174"/>
      <c r="E16" s="1174"/>
      <c r="F16" s="1174"/>
      <c r="G16" s="1174"/>
      <c r="H16" s="1174"/>
      <c r="I16" s="1174"/>
      <c r="J16" s="1174"/>
    </row>
    <row r="17" spans="2:11">
      <c r="B17" s="1174"/>
      <c r="C17" s="1174"/>
      <c r="D17" s="1174"/>
      <c r="E17" s="1174"/>
      <c r="F17" s="1174"/>
      <c r="G17" s="1174"/>
      <c r="H17" s="1174"/>
      <c r="I17" s="1174"/>
      <c r="J17" s="1174"/>
    </row>
    <row r="18" spans="2:11">
      <c r="B18" s="1174" t="s">
        <v>497</v>
      </c>
      <c r="C18" s="1174"/>
      <c r="D18" s="1174"/>
      <c r="E18" s="1174"/>
      <c r="F18" s="1174"/>
      <c r="G18" s="1174"/>
      <c r="H18" s="1174"/>
      <c r="I18" s="1174"/>
      <c r="J18" s="1174"/>
    </row>
    <row r="19" spans="2:11">
      <c r="B19" s="1174" t="s">
        <v>3</v>
      </c>
      <c r="C19" s="1174"/>
      <c r="D19" s="1174"/>
      <c r="E19" s="1174"/>
      <c r="F19" s="1174"/>
      <c r="G19" s="1174"/>
      <c r="H19" s="1174"/>
      <c r="I19" s="1174"/>
      <c r="J19" s="1174"/>
    </row>
    <row r="20" spans="2:11">
      <c r="B20" s="1174" t="s">
        <v>448</v>
      </c>
      <c r="C20" s="1174"/>
      <c r="D20" s="1174"/>
      <c r="E20" s="1174"/>
      <c r="F20" s="1174"/>
      <c r="G20" s="1174"/>
      <c r="H20" s="1174"/>
      <c r="I20" s="1174"/>
      <c r="J20" s="1174"/>
    </row>
    <row r="21" spans="2:11">
      <c r="B21" s="1174" t="s">
        <v>4</v>
      </c>
      <c r="C21" s="1174"/>
      <c r="D21" s="1174"/>
      <c r="E21" s="1174"/>
      <c r="F21" s="1174"/>
      <c r="G21" s="1174"/>
      <c r="H21" s="1174"/>
      <c r="I21" s="1174"/>
      <c r="J21" s="1174"/>
    </row>
    <row r="22" spans="2:11">
      <c r="B22" s="1174" t="s">
        <v>5</v>
      </c>
      <c r="C22" s="1174"/>
      <c r="D22" s="1174"/>
      <c r="E22" s="1174"/>
      <c r="F22" s="1174"/>
      <c r="G22" s="1174"/>
      <c r="H22" s="1174"/>
      <c r="I22" s="1174"/>
      <c r="J22" s="1174"/>
    </row>
    <row r="23" spans="2:11">
      <c r="B23" s="1174" t="s">
        <v>85</v>
      </c>
      <c r="C23" s="1174"/>
      <c r="D23" s="1174"/>
      <c r="E23" s="1174"/>
      <c r="F23" s="1174"/>
      <c r="G23" s="1174"/>
      <c r="H23" s="1174"/>
      <c r="I23" s="1174"/>
      <c r="J23" s="1174"/>
    </row>
    <row r="24" spans="2:11">
      <c r="B24" s="1167" t="s">
        <v>6</v>
      </c>
      <c r="C24" s="1174"/>
      <c r="D24" s="1174"/>
      <c r="E24" s="1174"/>
      <c r="F24" s="1174"/>
      <c r="G24" s="1174"/>
      <c r="H24" s="1174"/>
      <c r="I24" s="1174"/>
      <c r="J24" s="1174"/>
    </row>
    <row r="25" spans="2:11" ht="11.25" customHeight="1">
      <c r="B25" s="1184" t="s">
        <v>96</v>
      </c>
      <c r="C25" s="1174"/>
      <c r="D25" s="1174"/>
      <c r="E25" s="1174"/>
      <c r="F25" s="1174"/>
      <c r="G25" s="1174"/>
      <c r="H25" s="1174"/>
      <c r="I25" s="1174"/>
    </row>
    <row r="26" spans="2:11" ht="12.75">
      <c r="B26" s="1184" t="s">
        <v>7</v>
      </c>
    </row>
    <row r="27" spans="2:11" ht="12.75">
      <c r="B27" s="1184"/>
    </row>
    <row r="28" spans="2:11">
      <c r="B28" s="1185" t="s">
        <v>449</v>
      </c>
      <c r="C28" s="1186"/>
      <c r="D28" s="1186"/>
      <c r="E28" s="1186"/>
      <c r="F28" s="1186"/>
      <c r="G28" s="1186"/>
      <c r="H28" s="1186"/>
      <c r="I28" s="1186"/>
      <c r="J28" s="1186"/>
      <c r="K28" s="1186"/>
    </row>
    <row r="29" spans="2:11">
      <c r="B29" s="1187"/>
      <c r="C29" s="1186"/>
      <c r="D29" s="1186"/>
      <c r="E29" s="1186"/>
      <c r="F29" s="1186"/>
      <c r="G29" s="1186"/>
      <c r="H29" s="1186"/>
      <c r="I29" s="1186"/>
      <c r="J29" s="1186"/>
      <c r="K29" s="1186"/>
    </row>
    <row r="30" spans="2:11">
      <c r="B30" s="116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D7" sqref="AD7"/>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59" t="s">
        <v>458</v>
      </c>
      <c r="B1" s="1071"/>
      <c r="C1" s="1070"/>
      <c r="D1" s="1070"/>
      <c r="E1" s="1070"/>
      <c r="F1" s="1070"/>
      <c r="G1" s="1070"/>
      <c r="H1" s="1070"/>
      <c r="I1" s="1071"/>
      <c r="J1" s="1070"/>
      <c r="K1" s="1070"/>
      <c r="L1" s="1070"/>
      <c r="M1" s="1070"/>
      <c r="N1" s="1070"/>
      <c r="O1" s="1070"/>
      <c r="P1" s="1071"/>
      <c r="Q1" s="1070"/>
      <c r="R1" s="1070"/>
      <c r="S1" s="1070"/>
      <c r="T1" s="1070"/>
      <c r="U1" s="1070"/>
      <c r="V1" s="1070"/>
      <c r="W1" s="1071"/>
      <c r="X1" s="1070"/>
      <c r="Y1" s="1070"/>
      <c r="Z1" s="1070"/>
      <c r="AA1" s="1070"/>
      <c r="AB1" s="1073"/>
    </row>
    <row r="2" spans="1:34">
      <c r="A2" s="1259" t="s">
        <v>457</v>
      </c>
      <c r="B2" s="1074"/>
      <c r="C2" s="1072"/>
      <c r="D2" s="1072"/>
      <c r="E2" s="1072"/>
      <c r="F2" s="1072"/>
      <c r="G2" s="1072"/>
      <c r="H2" s="1073"/>
      <c r="I2" s="1074"/>
      <c r="J2" s="1072"/>
      <c r="K2" s="1072"/>
      <c r="L2" s="1072"/>
      <c r="M2" s="1072"/>
      <c r="N2" s="1072"/>
      <c r="O2" s="1073"/>
      <c r="P2" s="1074"/>
      <c r="Q2" s="1072"/>
      <c r="R2" s="1072"/>
      <c r="S2" s="1072"/>
      <c r="T2" s="1072"/>
      <c r="U2" s="1072"/>
      <c r="V2" s="1073"/>
      <c r="W2" s="1074"/>
      <c r="X2" s="1072"/>
      <c r="Y2" s="1072"/>
      <c r="Z2" s="1072"/>
      <c r="AA2" s="1072"/>
      <c r="AB2" s="1070"/>
    </row>
    <row r="3" spans="1:34" ht="26.25">
      <c r="A3" s="1070"/>
      <c r="B3" s="1071"/>
      <c r="C3" s="1070"/>
      <c r="D3" s="1070"/>
      <c r="E3" s="1070"/>
      <c r="F3" s="1101"/>
      <c r="G3" s="1100"/>
      <c r="H3" s="1101"/>
      <c r="I3" s="1071"/>
      <c r="J3" s="1070"/>
      <c r="K3" s="1070"/>
      <c r="L3" s="1357" t="s">
        <v>423</v>
      </c>
      <c r="M3" s="1358"/>
      <c r="N3" s="1358"/>
      <c r="O3" s="1358"/>
      <c r="P3" s="1359"/>
      <c r="Q3" s="1358"/>
      <c r="R3" s="1358"/>
      <c r="S3" s="1358"/>
      <c r="T3" s="1358"/>
      <c r="U3" s="1358"/>
      <c r="V3" s="1356"/>
      <c r="W3" s="1100"/>
      <c r="X3" s="1103"/>
      <c r="Y3" s="1104" t="s">
        <v>511</v>
      </c>
      <c r="Z3" s="1103"/>
      <c r="AA3" s="1100"/>
      <c r="AB3" s="1073"/>
      <c r="AC3" s="106"/>
      <c r="AD3" s="106"/>
      <c r="AE3" s="106"/>
      <c r="AF3" s="106"/>
      <c r="AG3" s="106"/>
      <c r="AH3" s="106"/>
    </row>
    <row r="4" spans="1:34" s="1076" customFormat="1" ht="15.75">
      <c r="A4" s="1195" t="s">
        <v>499</v>
      </c>
      <c r="B4" s="1203"/>
      <c r="C4" s="1204"/>
      <c r="D4" s="1204"/>
      <c r="E4" s="1204"/>
      <c r="F4" s="1205"/>
      <c r="G4" s="1206"/>
      <c r="H4" s="1205"/>
      <c r="I4" s="1101"/>
      <c r="J4" s="1101"/>
      <c r="K4" s="1072"/>
      <c r="L4" s="1100"/>
      <c r="M4" s="1100"/>
      <c r="N4" s="1100"/>
      <c r="O4" s="1120"/>
      <c r="P4" s="1101"/>
      <c r="Q4" s="1100"/>
      <c r="R4" s="1100"/>
      <c r="S4" s="1100"/>
      <c r="T4" s="1100"/>
      <c r="U4" s="1100"/>
      <c r="V4" s="1360"/>
      <c r="W4" s="1361"/>
      <c r="X4" s="1102"/>
      <c r="Y4" s="1129" t="s">
        <v>512</v>
      </c>
      <c r="Z4" s="1102"/>
      <c r="AA4" s="1099"/>
      <c r="AB4" s="1073"/>
      <c r="AC4" s="106"/>
      <c r="AD4" s="106"/>
      <c r="AE4" s="106"/>
      <c r="AF4" s="106"/>
      <c r="AG4" s="106"/>
      <c r="AH4" s="106"/>
    </row>
    <row r="5" spans="1:34" s="1076" customFormat="1" ht="15.75">
      <c r="A5" s="1100"/>
      <c r="B5" s="1120"/>
      <c r="C5" s="1101"/>
      <c r="D5" s="1100"/>
      <c r="E5" s="1100"/>
      <c r="F5" s="1100"/>
      <c r="G5" s="1100"/>
      <c r="H5" s="1100"/>
      <c r="I5" s="1120"/>
      <c r="J5" s="1101"/>
      <c r="K5" s="1100"/>
      <c r="L5" s="1100"/>
      <c r="M5" s="1100"/>
      <c r="N5" s="1100"/>
      <c r="O5" s="1120"/>
      <c r="P5" s="1101"/>
      <c r="Q5" s="1100"/>
      <c r="R5" s="1100"/>
      <c r="S5" s="1100"/>
      <c r="T5" s="1100"/>
      <c r="U5" s="1100"/>
      <c r="V5" s="1360"/>
      <c r="W5" s="1361"/>
      <c r="X5" s="1102"/>
      <c r="Y5" s="1129"/>
      <c r="Z5" s="1102"/>
      <c r="AA5" s="1281"/>
      <c r="AB5" s="1120"/>
      <c r="AC5" s="106"/>
      <c r="AD5" s="106"/>
      <c r="AE5" s="106"/>
      <c r="AF5" s="106"/>
      <c r="AG5" s="106"/>
      <c r="AH5" s="106"/>
    </row>
    <row r="6" spans="1:34" s="1076" customFormat="1" ht="15.75">
      <c r="A6" s="1100"/>
      <c r="B6" s="1120"/>
      <c r="C6" s="1101"/>
      <c r="D6" s="1100"/>
      <c r="E6" s="1100"/>
      <c r="F6" s="1100"/>
      <c r="G6" s="1100"/>
      <c r="H6" s="1100"/>
      <c r="I6" s="1120"/>
      <c r="J6" s="1101"/>
      <c r="K6" s="1100"/>
      <c r="L6" s="1100"/>
      <c r="M6" s="1100"/>
      <c r="N6" s="1100"/>
      <c r="O6" s="1120"/>
      <c r="P6" s="1101"/>
      <c r="Q6" s="1100"/>
      <c r="R6" s="1100"/>
      <c r="S6" s="1100"/>
      <c r="T6" s="1100"/>
      <c r="U6" s="1100"/>
      <c r="V6" s="1360"/>
      <c r="W6" s="1361"/>
      <c r="X6" s="1102"/>
      <c r="Y6" s="1129"/>
      <c r="Z6" s="1102"/>
      <c r="AA6" s="1281"/>
      <c r="AB6" s="1120"/>
      <c r="AC6" s="106"/>
      <c r="AD6" s="106"/>
      <c r="AE6" s="106"/>
      <c r="AF6" s="106"/>
      <c r="AG6" s="106"/>
      <c r="AH6" s="106"/>
    </row>
    <row r="7" spans="1:34" ht="13.5" thickBot="1">
      <c r="A7" s="1070"/>
      <c r="B7" s="1071"/>
      <c r="C7" s="1070"/>
      <c r="D7" s="1070"/>
      <c r="E7" s="1070"/>
      <c r="F7" s="1070"/>
      <c r="G7" s="1070"/>
      <c r="H7" s="1070"/>
      <c r="I7" s="1071"/>
      <c r="J7" s="1070"/>
      <c r="K7" s="1070"/>
      <c r="L7" s="1070"/>
      <c r="M7" s="1070"/>
      <c r="N7" s="1070"/>
      <c r="O7" s="1070"/>
      <c r="P7" s="1071"/>
      <c r="Q7" s="1070"/>
      <c r="R7" s="1070"/>
      <c r="S7" s="1070"/>
      <c r="T7" s="1070"/>
      <c r="U7" s="1070"/>
      <c r="V7" s="1101"/>
      <c r="W7" s="1100"/>
      <c r="X7" s="1101"/>
      <c r="Y7" s="1100"/>
      <c r="Z7" s="1101"/>
      <c r="AA7" s="1100"/>
      <c r="AB7" s="1070"/>
      <c r="AC7" s="106"/>
      <c r="AD7" s="106"/>
      <c r="AE7" s="106"/>
      <c r="AF7" s="106"/>
      <c r="AG7" s="106"/>
      <c r="AH7" s="106"/>
    </row>
    <row r="8" spans="1:34" ht="13.5" thickBot="1">
      <c r="A8" s="1150" t="s">
        <v>376</v>
      </c>
      <c r="B8" s="1148"/>
      <c r="C8" s="1487" t="s">
        <v>438</v>
      </c>
      <c r="D8" s="1488"/>
      <c r="E8" s="1488"/>
      <c r="F8" s="1488"/>
      <c r="G8" s="1488"/>
      <c r="H8" s="1489"/>
      <c r="I8" s="1149"/>
      <c r="J8" s="1487" t="s">
        <v>439</v>
      </c>
      <c r="K8" s="1488"/>
      <c r="L8" s="1488"/>
      <c r="M8" s="1488"/>
      <c r="N8" s="1488"/>
      <c r="O8" s="1489"/>
      <c r="P8" s="1149"/>
      <c r="Q8" s="1487" t="s">
        <v>440</v>
      </c>
      <c r="R8" s="1488"/>
      <c r="S8" s="1488"/>
      <c r="T8" s="1488"/>
      <c r="U8" s="1488"/>
      <c r="V8" s="1489"/>
      <c r="W8" s="1149"/>
      <c r="X8" s="1490" t="s">
        <v>441</v>
      </c>
      <c r="Y8" s="1491"/>
      <c r="Z8" s="1491"/>
      <c r="AA8" s="1492"/>
      <c r="AB8" s="1120"/>
      <c r="AC8" s="106"/>
      <c r="AD8" s="106"/>
      <c r="AE8" s="106"/>
      <c r="AF8" s="106"/>
      <c r="AG8" s="106"/>
      <c r="AH8" s="106"/>
    </row>
    <row r="9" spans="1:34">
      <c r="A9" s="1148"/>
      <c r="B9" s="1148"/>
      <c r="C9" s="1484" t="s">
        <v>377</v>
      </c>
      <c r="D9" s="1484" t="s">
        <v>378</v>
      </c>
      <c r="E9" s="1484" t="s">
        <v>379</v>
      </c>
      <c r="F9" s="1484" t="s">
        <v>380</v>
      </c>
      <c r="G9" s="1151" t="s">
        <v>427</v>
      </c>
      <c r="H9" s="1152"/>
      <c r="I9" s="1149"/>
      <c r="J9" s="1486" t="s">
        <v>381</v>
      </c>
      <c r="K9" s="1486" t="s">
        <v>382</v>
      </c>
      <c r="L9" s="1486" t="s">
        <v>383</v>
      </c>
      <c r="M9" s="1486" t="s">
        <v>380</v>
      </c>
      <c r="N9" s="1151" t="s">
        <v>427</v>
      </c>
      <c r="O9" s="1151"/>
      <c r="P9" s="1149"/>
      <c r="Q9" s="1484" t="s">
        <v>377</v>
      </c>
      <c r="R9" s="1484" t="s">
        <v>378</v>
      </c>
      <c r="S9" s="1484" t="s">
        <v>379</v>
      </c>
      <c r="T9" s="1484" t="s">
        <v>380</v>
      </c>
      <c r="U9" s="1151" t="s">
        <v>427</v>
      </c>
      <c r="V9" s="1152"/>
      <c r="W9" s="1149"/>
      <c r="X9" s="1493" t="s">
        <v>384</v>
      </c>
      <c r="Y9" s="1153" t="s">
        <v>385</v>
      </c>
      <c r="Z9" s="1151" t="s">
        <v>427</v>
      </c>
      <c r="AA9" s="1151"/>
      <c r="AB9" s="1120"/>
      <c r="AC9" s="106"/>
      <c r="AD9" s="106"/>
      <c r="AE9" s="106"/>
      <c r="AF9" s="106"/>
      <c r="AG9" s="106"/>
      <c r="AH9" s="106"/>
    </row>
    <row r="10" spans="1:34" ht="13.5" thickBot="1">
      <c r="A10" s="1154" t="s">
        <v>428</v>
      </c>
      <c r="B10" s="1148"/>
      <c r="C10" s="1485"/>
      <c r="D10" s="1485"/>
      <c r="E10" s="1485"/>
      <c r="F10" s="1485"/>
      <c r="G10" s="1155" t="s">
        <v>429</v>
      </c>
      <c r="H10" s="1156" t="s">
        <v>386</v>
      </c>
      <c r="I10" s="1157"/>
      <c r="J10" s="1485"/>
      <c r="K10" s="1485"/>
      <c r="L10" s="1485"/>
      <c r="M10" s="1485"/>
      <c r="N10" s="1155" t="s">
        <v>429</v>
      </c>
      <c r="O10" s="1156" t="s">
        <v>386</v>
      </c>
      <c r="P10" s="1148"/>
      <c r="Q10" s="1485"/>
      <c r="R10" s="1485"/>
      <c r="S10" s="1485"/>
      <c r="T10" s="1485"/>
      <c r="U10" s="1155" t="s">
        <v>429</v>
      </c>
      <c r="V10" s="1156" t="s">
        <v>386</v>
      </c>
      <c r="W10" s="1148"/>
      <c r="X10" s="1494"/>
      <c r="Y10" s="1158" t="s">
        <v>387</v>
      </c>
      <c r="Z10" s="1155" t="s">
        <v>429</v>
      </c>
      <c r="AA10" s="1155" t="s">
        <v>386</v>
      </c>
      <c r="AB10" s="1119"/>
      <c r="AC10" s="106"/>
    </row>
    <row r="11" spans="1:34" ht="13.5" thickBot="1">
      <c r="A11" s="1159" t="s">
        <v>430</v>
      </c>
      <c r="B11" s="1148"/>
      <c r="C11" s="1406">
        <v>375.65800000000002</v>
      </c>
      <c r="D11" s="1407">
        <v>373.404</v>
      </c>
      <c r="E11" s="1408"/>
      <c r="F11" s="1409">
        <v>370.24299999999999</v>
      </c>
      <c r="G11" s="1410">
        <v>2.4689999999999941</v>
      </c>
      <c r="H11" s="1411">
        <v>6.7133620103649871E-3</v>
      </c>
      <c r="I11" s="1405"/>
      <c r="J11" s="1406">
        <v>318.46499999999997</v>
      </c>
      <c r="K11" s="1407">
        <v>383.625</v>
      </c>
      <c r="L11" s="1408">
        <v>381.56700000000001</v>
      </c>
      <c r="M11" s="1409">
        <v>378.93299999999999</v>
      </c>
      <c r="N11" s="1410">
        <v>-4.4669999999999845</v>
      </c>
      <c r="O11" s="1411">
        <v>-1.165101721439743E-2</v>
      </c>
      <c r="P11" s="1404"/>
      <c r="Q11" s="1406">
        <v>372.28899999999999</v>
      </c>
      <c r="R11" s="1407">
        <v>362.77600000000001</v>
      </c>
      <c r="S11" s="1408"/>
      <c r="T11" s="1409">
        <v>357.95699999999999</v>
      </c>
      <c r="U11" s="1410">
        <v>0.1239999999999668</v>
      </c>
      <c r="V11" s="1411">
        <v>3.4653036472320764E-4</v>
      </c>
      <c r="W11" s="1404"/>
      <c r="X11" s="1412">
        <v>369.28449999999998</v>
      </c>
      <c r="Y11" s="1413">
        <v>166.04518884892084</v>
      </c>
      <c r="Z11" s="1410">
        <v>1.3344999999999914</v>
      </c>
      <c r="AA11" s="1411">
        <v>3.6268514743851288E-3</v>
      </c>
      <c r="AB11" s="1120"/>
      <c r="AC11" s="106"/>
    </row>
    <row r="12" spans="1:34" ht="3.75" customHeight="1">
      <c r="A12" s="1160"/>
      <c r="B12" s="1148"/>
      <c r="C12" s="1160"/>
      <c r="D12" s="1161"/>
      <c r="E12" s="1161"/>
      <c r="F12" s="1161"/>
      <c r="G12" s="1161"/>
      <c r="H12" s="1222"/>
      <c r="I12" s="1161"/>
      <c r="J12" s="1161"/>
      <c r="K12" s="1161"/>
      <c r="L12" s="1161"/>
      <c r="M12" s="1161"/>
      <c r="N12" s="1161"/>
      <c r="O12" s="1223"/>
      <c r="P12" s="1148"/>
      <c r="Q12" s="1160"/>
      <c r="R12" s="1161"/>
      <c r="S12" s="1161"/>
      <c r="T12" s="1161"/>
      <c r="U12" s="1161"/>
      <c r="V12" s="1222"/>
      <c r="W12" s="1148"/>
      <c r="X12" s="1162"/>
      <c r="Y12" s="1163"/>
      <c r="Z12" s="1160"/>
      <c r="AA12" s="1160"/>
      <c r="AB12" s="1120"/>
      <c r="AC12" s="106"/>
    </row>
    <row r="13" spans="1:34" ht="13.5" thickBot="1">
      <c r="A13" s="1198"/>
      <c r="B13" s="1196"/>
      <c r="C13" s="1200" t="s">
        <v>388</v>
      </c>
      <c r="D13" s="1200" t="s">
        <v>389</v>
      </c>
      <c r="E13" s="1200" t="s">
        <v>390</v>
      </c>
      <c r="F13" s="1200" t="s">
        <v>391</v>
      </c>
      <c r="G13" s="1200"/>
      <c r="H13" s="1224"/>
      <c r="I13" s="1197"/>
      <c r="J13" s="1200" t="s">
        <v>388</v>
      </c>
      <c r="K13" s="1200" t="s">
        <v>389</v>
      </c>
      <c r="L13" s="1200" t="s">
        <v>390</v>
      </c>
      <c r="M13" s="1200" t="s">
        <v>391</v>
      </c>
      <c r="N13" s="1201"/>
      <c r="O13" s="1225"/>
      <c r="P13" s="1197"/>
      <c r="Q13" s="1200" t="s">
        <v>388</v>
      </c>
      <c r="R13" s="1200" t="s">
        <v>389</v>
      </c>
      <c r="S13" s="1200" t="s">
        <v>390</v>
      </c>
      <c r="T13" s="1200" t="s">
        <v>391</v>
      </c>
      <c r="U13" s="1200"/>
      <c r="V13" s="1224"/>
      <c r="W13" s="1196"/>
      <c r="X13" s="1202" t="s">
        <v>384</v>
      </c>
      <c r="Y13" s="1197"/>
      <c r="Z13" s="1199"/>
      <c r="AA13" s="1199"/>
      <c r="AB13" s="1120"/>
      <c r="AC13" s="106"/>
    </row>
    <row r="14" spans="1:34">
      <c r="A14" s="1369" t="s">
        <v>392</v>
      </c>
      <c r="B14" s="1367"/>
      <c r="C14" s="1370">
        <v>338.17790000000002</v>
      </c>
      <c r="D14" s="1371">
        <v>314.60860000000002</v>
      </c>
      <c r="E14" s="1371" t="s">
        <v>454</v>
      </c>
      <c r="F14" s="1372">
        <v>335.14240000000001</v>
      </c>
      <c r="G14" s="1373">
        <v>9.2300000000022919E-2</v>
      </c>
      <c r="H14" s="1374">
        <v>2.7548118923115261E-4</v>
      </c>
      <c r="I14" s="1375"/>
      <c r="J14" s="1370" t="s">
        <v>454</v>
      </c>
      <c r="K14" s="1371" t="s">
        <v>454</v>
      </c>
      <c r="L14" s="1371" t="s">
        <v>454</v>
      </c>
      <c r="M14" s="1372" t="s">
        <v>454</v>
      </c>
      <c r="N14" s="1373"/>
      <c r="O14" s="1374"/>
      <c r="P14" s="1367"/>
      <c r="Q14" s="1370" t="s">
        <v>454</v>
      </c>
      <c r="R14" s="1371" t="s">
        <v>454</v>
      </c>
      <c r="S14" s="1371" t="s">
        <v>454</v>
      </c>
      <c r="T14" s="1372" t="s">
        <v>454</v>
      </c>
      <c r="U14" s="1373" t="s">
        <v>454</v>
      </c>
      <c r="V14" s="1376" t="s">
        <v>454</v>
      </c>
      <c r="W14" s="1367"/>
      <c r="X14" s="1377">
        <v>335.14240000000001</v>
      </c>
      <c r="Y14" s="1378"/>
      <c r="Z14" s="1379">
        <v>9.2300000000022919E-2</v>
      </c>
      <c r="AA14" s="1376">
        <v>2.7548118923115261E-4</v>
      </c>
      <c r="AB14" s="1119"/>
    </row>
    <row r="15" spans="1:34">
      <c r="A15" s="1380" t="s">
        <v>393</v>
      </c>
      <c r="B15" s="1367"/>
      <c r="C15" s="1381" t="s">
        <v>454</v>
      </c>
      <c r="D15" s="1382" t="s">
        <v>454</v>
      </c>
      <c r="E15" s="1382" t="s">
        <v>454</v>
      </c>
      <c r="F15" s="1383" t="s">
        <v>454</v>
      </c>
      <c r="G15" s="1384"/>
      <c r="H15" s="1385" t="s">
        <v>454</v>
      </c>
      <c r="I15" s="1375"/>
      <c r="J15" s="1381" t="s">
        <v>454</v>
      </c>
      <c r="K15" s="1382" t="s">
        <v>454</v>
      </c>
      <c r="L15" s="1382" t="s">
        <v>454</v>
      </c>
      <c r="M15" s="1383" t="s">
        <v>454</v>
      </c>
      <c r="N15" s="1384" t="s">
        <v>454</v>
      </c>
      <c r="O15" s="1386" t="s">
        <v>454</v>
      </c>
      <c r="P15" s="1367"/>
      <c r="Q15" s="1381" t="s">
        <v>454</v>
      </c>
      <c r="R15" s="1382" t="s">
        <v>454</v>
      </c>
      <c r="S15" s="1382" t="s">
        <v>454</v>
      </c>
      <c r="T15" s="1383" t="s">
        <v>454</v>
      </c>
      <c r="U15" s="1384" t="s">
        <v>454</v>
      </c>
      <c r="V15" s="1386" t="s">
        <v>454</v>
      </c>
      <c r="W15" s="1367"/>
      <c r="X15" s="1387" t="s">
        <v>454</v>
      </c>
      <c r="Y15" s="1368"/>
      <c r="Z15" s="1388" t="s">
        <v>454</v>
      </c>
      <c r="AA15" s="1386" t="s">
        <v>454</v>
      </c>
      <c r="AB15" s="1120"/>
    </row>
    <row r="16" spans="1:34">
      <c r="A16" s="1380" t="s">
        <v>394</v>
      </c>
      <c r="B16" s="1367"/>
      <c r="C16" s="1381">
        <v>322.82479999999998</v>
      </c>
      <c r="D16" s="1382">
        <v>324.7903</v>
      </c>
      <c r="E16" s="1382">
        <v>331.53469999999999</v>
      </c>
      <c r="F16" s="1383">
        <v>325.9776</v>
      </c>
      <c r="G16" s="1384">
        <v>2.3840999999999894</v>
      </c>
      <c r="H16" s="1385">
        <v>7.3675769136276603E-3</v>
      </c>
      <c r="I16" s="1375"/>
      <c r="J16" s="1381" t="s">
        <v>454</v>
      </c>
      <c r="K16" s="1382" t="s">
        <v>454</v>
      </c>
      <c r="L16" s="1382" t="s">
        <v>454</v>
      </c>
      <c r="M16" s="1383" t="s">
        <v>454</v>
      </c>
      <c r="N16" s="1384" t="s">
        <v>454</v>
      </c>
      <c r="O16" s="1386" t="s">
        <v>454</v>
      </c>
      <c r="P16" s="1367"/>
      <c r="Q16" s="1381" t="s">
        <v>454</v>
      </c>
      <c r="R16" s="1382" t="s">
        <v>454</v>
      </c>
      <c r="S16" s="1382" t="s">
        <v>398</v>
      </c>
      <c r="T16" s="1383" t="s">
        <v>398</v>
      </c>
      <c r="U16" s="1384" t="s">
        <v>454</v>
      </c>
      <c r="V16" s="1386" t="s">
        <v>454</v>
      </c>
      <c r="W16" s="1367"/>
      <c r="X16" s="1387" t="s">
        <v>398</v>
      </c>
      <c r="Y16" s="1368"/>
      <c r="Z16" s="1388" t="s">
        <v>454</v>
      </c>
      <c r="AA16" s="1386" t="s">
        <v>454</v>
      </c>
      <c r="AB16" s="1120"/>
    </row>
    <row r="17" spans="1:28">
      <c r="A17" s="1380" t="s">
        <v>395</v>
      </c>
      <c r="B17" s="1367"/>
      <c r="C17" s="1381" t="s">
        <v>454</v>
      </c>
      <c r="D17" s="1382">
        <v>317.67680000000001</v>
      </c>
      <c r="E17" s="1382">
        <v>304.29340000000002</v>
      </c>
      <c r="F17" s="1383">
        <v>308.73570000000001</v>
      </c>
      <c r="G17" s="1384">
        <v>1.2424000000000319</v>
      </c>
      <c r="H17" s="1385">
        <v>4.0404132382723112E-3</v>
      </c>
      <c r="I17" s="1375"/>
      <c r="J17" s="1381" t="s">
        <v>454</v>
      </c>
      <c r="K17" s="1382" t="s">
        <v>454</v>
      </c>
      <c r="L17" s="1382" t="s">
        <v>454</v>
      </c>
      <c r="M17" s="1383" t="s">
        <v>454</v>
      </c>
      <c r="N17" s="1384" t="s">
        <v>454</v>
      </c>
      <c r="O17" s="1386" t="s">
        <v>454</v>
      </c>
      <c r="P17" s="1367"/>
      <c r="Q17" s="1381" t="s">
        <v>454</v>
      </c>
      <c r="R17" s="1382">
        <v>330.47840000000002</v>
      </c>
      <c r="S17" s="1382">
        <v>338.94659999999999</v>
      </c>
      <c r="T17" s="1383">
        <v>337.25240000000002</v>
      </c>
      <c r="U17" s="1384">
        <v>-2.1148000000000025</v>
      </c>
      <c r="V17" s="1386">
        <v>-6.2315981037649459E-3</v>
      </c>
      <c r="W17" s="1367"/>
      <c r="X17" s="1389">
        <v>326.9042</v>
      </c>
      <c r="Y17" s="1367"/>
      <c r="Z17" s="1388">
        <v>-0.89650000000000318</v>
      </c>
      <c r="AA17" s="1386">
        <v>-2.7348934886349818E-3</v>
      </c>
      <c r="AB17" s="1119"/>
    </row>
    <row r="18" spans="1:28">
      <c r="A18" s="1380" t="s">
        <v>396</v>
      </c>
      <c r="B18" s="1367"/>
      <c r="C18" s="1381">
        <v>386.52530000000002</v>
      </c>
      <c r="D18" s="1382">
        <v>399.35860000000002</v>
      </c>
      <c r="E18" s="1382" t="s">
        <v>454</v>
      </c>
      <c r="F18" s="1383">
        <v>392.47550000000001</v>
      </c>
      <c r="G18" s="1384">
        <v>2.8962000000000216</v>
      </c>
      <c r="H18" s="1385">
        <v>7.4341732222427126E-3</v>
      </c>
      <c r="I18" s="1375"/>
      <c r="J18" s="1381" t="s">
        <v>454</v>
      </c>
      <c r="K18" s="1382" t="s">
        <v>454</v>
      </c>
      <c r="L18" s="1382" t="s">
        <v>454</v>
      </c>
      <c r="M18" s="1383" t="s">
        <v>454</v>
      </c>
      <c r="N18" s="1384" t="s">
        <v>454</v>
      </c>
      <c r="O18" s="1386" t="s">
        <v>454</v>
      </c>
      <c r="P18" s="1367"/>
      <c r="Q18" s="1381" t="s">
        <v>454</v>
      </c>
      <c r="R18" s="1382" t="s">
        <v>454</v>
      </c>
      <c r="S18" s="1382" t="s">
        <v>454</v>
      </c>
      <c r="T18" s="1383" t="s">
        <v>454</v>
      </c>
      <c r="U18" s="1384" t="s">
        <v>454</v>
      </c>
      <c r="V18" s="1386" t="s">
        <v>454</v>
      </c>
      <c r="W18" s="1367"/>
      <c r="X18" s="1389">
        <v>392.47550000000001</v>
      </c>
      <c r="Y18" s="1368"/>
      <c r="Z18" s="1388">
        <v>2.8962000000000216</v>
      </c>
      <c r="AA18" s="1386">
        <v>7.4341732222427126E-3</v>
      </c>
      <c r="AB18" s="1120"/>
    </row>
    <row r="19" spans="1:28">
      <c r="A19" s="1380" t="s">
        <v>397</v>
      </c>
      <c r="B19" s="1367"/>
      <c r="C19" s="1381" t="s">
        <v>454</v>
      </c>
      <c r="D19" s="1382" t="s">
        <v>398</v>
      </c>
      <c r="E19" s="1382" t="s">
        <v>454</v>
      </c>
      <c r="F19" s="1383" t="s">
        <v>398</v>
      </c>
      <c r="G19" s="1384" t="s">
        <v>454</v>
      </c>
      <c r="H19" s="1385" t="s">
        <v>454</v>
      </c>
      <c r="I19" s="1375"/>
      <c r="J19" s="1381" t="s">
        <v>454</v>
      </c>
      <c r="K19" s="1382" t="s">
        <v>454</v>
      </c>
      <c r="L19" s="1382" t="s">
        <v>454</v>
      </c>
      <c r="M19" s="1383" t="s">
        <v>454</v>
      </c>
      <c r="N19" s="1384" t="s">
        <v>454</v>
      </c>
      <c r="O19" s="1386" t="s">
        <v>454</v>
      </c>
      <c r="P19" s="1367"/>
      <c r="Q19" s="1381" t="s">
        <v>454</v>
      </c>
      <c r="R19" s="1382" t="s">
        <v>454</v>
      </c>
      <c r="S19" s="1382" t="s">
        <v>454</v>
      </c>
      <c r="T19" s="1383" t="s">
        <v>454</v>
      </c>
      <c r="U19" s="1384" t="s">
        <v>454</v>
      </c>
      <c r="V19" s="1386" t="s">
        <v>454</v>
      </c>
      <c r="W19" s="1367"/>
      <c r="X19" s="1389" t="s">
        <v>398</v>
      </c>
      <c r="Y19" s="1368"/>
      <c r="Z19" s="1388" t="s">
        <v>454</v>
      </c>
      <c r="AA19" s="1386" t="s">
        <v>454</v>
      </c>
      <c r="AB19" s="1120"/>
    </row>
    <row r="20" spans="1:28">
      <c r="A20" s="1380" t="s">
        <v>399</v>
      </c>
      <c r="B20" s="1367"/>
      <c r="C20" s="1390" t="s">
        <v>454</v>
      </c>
      <c r="D20" s="1391" t="s">
        <v>454</v>
      </c>
      <c r="E20" s="1391" t="s">
        <v>454</v>
      </c>
      <c r="F20" s="1392" t="s">
        <v>454</v>
      </c>
      <c r="G20" s="1384"/>
      <c r="H20" s="1385"/>
      <c r="I20" s="1393"/>
      <c r="J20" s="1390">
        <v>373.97300000000001</v>
      </c>
      <c r="K20" s="1391">
        <v>383.4248</v>
      </c>
      <c r="L20" s="1391">
        <v>391.21280000000002</v>
      </c>
      <c r="M20" s="1392">
        <v>385.68849999999998</v>
      </c>
      <c r="N20" s="1384">
        <v>-4.468400000000031</v>
      </c>
      <c r="O20" s="1386">
        <v>-1.1452828336497523E-2</v>
      </c>
      <c r="P20" s="1367"/>
      <c r="Q20" s="1390" t="s">
        <v>454</v>
      </c>
      <c r="R20" s="1391" t="s">
        <v>454</v>
      </c>
      <c r="S20" s="1391" t="s">
        <v>454</v>
      </c>
      <c r="T20" s="1392" t="s">
        <v>454</v>
      </c>
      <c r="U20" s="1384" t="s">
        <v>454</v>
      </c>
      <c r="V20" s="1386" t="s">
        <v>454</v>
      </c>
      <c r="W20" s="1367"/>
      <c r="X20" s="1389">
        <v>385.68849999999998</v>
      </c>
      <c r="Y20" s="1378"/>
      <c r="Z20" s="1388">
        <v>-4.468400000000031</v>
      </c>
      <c r="AA20" s="1386">
        <v>-1.1452828336497523E-2</v>
      </c>
      <c r="AB20" s="1119"/>
    </row>
    <row r="21" spans="1:28">
      <c r="A21" s="1380" t="s">
        <v>400</v>
      </c>
      <c r="B21" s="1367"/>
      <c r="C21" s="1381" t="s">
        <v>454</v>
      </c>
      <c r="D21" s="1382">
        <v>434.06540000000001</v>
      </c>
      <c r="E21" s="1382">
        <v>416.97800000000001</v>
      </c>
      <c r="F21" s="1383">
        <v>426.09160000000003</v>
      </c>
      <c r="G21" s="1384">
        <v>0</v>
      </c>
      <c r="H21" s="1385">
        <v>0</v>
      </c>
      <c r="I21" s="1375"/>
      <c r="J21" s="1381" t="s">
        <v>454</v>
      </c>
      <c r="K21" s="1382" t="s">
        <v>454</v>
      </c>
      <c r="L21" s="1382" t="s">
        <v>454</v>
      </c>
      <c r="M21" s="1383" t="s">
        <v>454</v>
      </c>
      <c r="N21" s="1384" t="s">
        <v>454</v>
      </c>
      <c r="O21" s="1386" t="s">
        <v>454</v>
      </c>
      <c r="P21" s="1367"/>
      <c r="Q21" s="1381" t="s">
        <v>454</v>
      </c>
      <c r="R21" s="1382" t="s">
        <v>454</v>
      </c>
      <c r="S21" s="1382" t="s">
        <v>454</v>
      </c>
      <c r="T21" s="1383" t="s">
        <v>454</v>
      </c>
      <c r="U21" s="1384" t="s">
        <v>454</v>
      </c>
      <c r="V21" s="1386" t="s">
        <v>454</v>
      </c>
      <c r="W21" s="1367"/>
      <c r="X21" s="1389">
        <v>426.09160000000003</v>
      </c>
      <c r="Y21" s="1378"/>
      <c r="Z21" s="1388" t="s">
        <v>454</v>
      </c>
      <c r="AA21" s="1386" t="s">
        <v>454</v>
      </c>
      <c r="AB21" s="1120"/>
    </row>
    <row r="22" spans="1:28">
      <c r="A22" s="1380" t="s">
        <v>401</v>
      </c>
      <c r="B22" s="1367"/>
      <c r="C22" s="1381">
        <v>349.9932</v>
      </c>
      <c r="D22" s="1382">
        <v>354.9683</v>
      </c>
      <c r="E22" s="1382" t="s">
        <v>454</v>
      </c>
      <c r="F22" s="1383">
        <v>351.69069999999999</v>
      </c>
      <c r="G22" s="1384">
        <v>-1.0000000003174137E-4</v>
      </c>
      <c r="H22" s="1385">
        <v>-2.8434067667060248E-7</v>
      </c>
      <c r="I22" s="1375"/>
      <c r="J22" s="1381" t="s">
        <v>454</v>
      </c>
      <c r="K22" s="1382" t="s">
        <v>454</v>
      </c>
      <c r="L22" s="1382" t="s">
        <v>454</v>
      </c>
      <c r="M22" s="1383" t="s">
        <v>454</v>
      </c>
      <c r="N22" s="1384" t="s">
        <v>454</v>
      </c>
      <c r="O22" s="1386" t="s">
        <v>454</v>
      </c>
      <c r="P22" s="1367"/>
      <c r="Q22" s="1381">
        <v>365.62400000000002</v>
      </c>
      <c r="R22" s="1382">
        <v>365.48250000000002</v>
      </c>
      <c r="S22" s="1382" t="s">
        <v>454</v>
      </c>
      <c r="T22" s="1383">
        <v>365.3168</v>
      </c>
      <c r="U22" s="1384">
        <v>-0.287399999999991</v>
      </c>
      <c r="V22" s="1386">
        <v>-7.8609600217938169E-4</v>
      </c>
      <c r="W22" s="1367"/>
      <c r="X22" s="1389">
        <v>360.2944</v>
      </c>
      <c r="Y22" s="1378"/>
      <c r="Z22" s="1388">
        <v>-0.18150000000002819</v>
      </c>
      <c r="AA22" s="1386">
        <v>-5.0350106622942814E-4</v>
      </c>
      <c r="AB22" s="1120"/>
    </row>
    <row r="23" spans="1:28">
      <c r="A23" s="1380" t="s">
        <v>402</v>
      </c>
      <c r="B23" s="1367"/>
      <c r="C23" s="1390">
        <v>373.76960000000003</v>
      </c>
      <c r="D23" s="1391">
        <v>368.16300000000001</v>
      </c>
      <c r="E23" s="1391">
        <v>343.5874</v>
      </c>
      <c r="F23" s="1392">
        <v>367.34969999999998</v>
      </c>
      <c r="G23" s="1384">
        <v>1.4787000000000035</v>
      </c>
      <c r="H23" s="1385">
        <v>4.041588428708387E-3</v>
      </c>
      <c r="I23" s="1375"/>
      <c r="J23" s="1390">
        <v>378.35250000000002</v>
      </c>
      <c r="K23" s="1391">
        <v>373</v>
      </c>
      <c r="L23" s="1391">
        <v>333.33330000000001</v>
      </c>
      <c r="M23" s="1392">
        <v>350.43150000000003</v>
      </c>
      <c r="N23" s="1384">
        <v>-4.4619999999999891</v>
      </c>
      <c r="O23" s="1386">
        <v>-1.2572785920283103E-2</v>
      </c>
      <c r="P23" s="1367"/>
      <c r="Q23" s="1390" t="s">
        <v>454</v>
      </c>
      <c r="R23" s="1391" t="s">
        <v>454</v>
      </c>
      <c r="S23" s="1391" t="s">
        <v>454</v>
      </c>
      <c r="T23" s="1392" t="s">
        <v>454</v>
      </c>
      <c r="U23" s="1384" t="s">
        <v>454</v>
      </c>
      <c r="V23" s="1386" t="s">
        <v>454</v>
      </c>
      <c r="W23" s="1367"/>
      <c r="X23" s="1389">
        <v>364.97329999999999</v>
      </c>
      <c r="Y23" s="1368"/>
      <c r="Z23" s="1388">
        <v>0.6442000000000121</v>
      </c>
      <c r="AA23" s="1386">
        <v>1.7681815699048808E-3</v>
      </c>
      <c r="AB23" s="1119"/>
    </row>
    <row r="24" spans="1:28">
      <c r="A24" s="1380" t="s">
        <v>403</v>
      </c>
      <c r="B24" s="1367"/>
      <c r="C24" s="1390">
        <v>325.30470000000003</v>
      </c>
      <c r="D24" s="1391">
        <v>338.7867</v>
      </c>
      <c r="E24" s="1391" t="s">
        <v>454</v>
      </c>
      <c r="F24" s="1392">
        <v>335.18130000000002</v>
      </c>
      <c r="G24" s="1384">
        <v>9.3555000000000064</v>
      </c>
      <c r="H24" s="1385">
        <v>2.8713195824271676E-2</v>
      </c>
      <c r="I24" s="1375"/>
      <c r="J24" s="1390" t="s">
        <v>454</v>
      </c>
      <c r="K24" s="1391" t="s">
        <v>454</v>
      </c>
      <c r="L24" s="1391" t="s">
        <v>454</v>
      </c>
      <c r="M24" s="1392" t="s">
        <v>454</v>
      </c>
      <c r="N24" s="1384" t="s">
        <v>454</v>
      </c>
      <c r="O24" s="1386" t="s">
        <v>454</v>
      </c>
      <c r="P24" s="1367"/>
      <c r="Q24" s="1390" t="s">
        <v>454</v>
      </c>
      <c r="R24" s="1391" t="s">
        <v>454</v>
      </c>
      <c r="S24" s="1391" t="s">
        <v>454</v>
      </c>
      <c r="T24" s="1392" t="s">
        <v>454</v>
      </c>
      <c r="U24" s="1384" t="s">
        <v>454</v>
      </c>
      <c r="V24" s="1386" t="s">
        <v>454</v>
      </c>
      <c r="W24" s="1367"/>
      <c r="X24" s="1389">
        <v>335.18130000000002</v>
      </c>
      <c r="Y24" s="1368"/>
      <c r="Z24" s="1388">
        <v>9.3555000000000064</v>
      </c>
      <c r="AA24" s="1386">
        <v>2.8713195824271676E-2</v>
      </c>
      <c r="AB24" s="1120"/>
    </row>
    <row r="25" spans="1:28">
      <c r="A25" s="1380" t="s">
        <v>404</v>
      </c>
      <c r="B25" s="1367"/>
      <c r="C25" s="1381">
        <v>389.62360000000001</v>
      </c>
      <c r="D25" s="1382">
        <v>381.94060000000002</v>
      </c>
      <c r="E25" s="1382">
        <v>319.52269999999999</v>
      </c>
      <c r="F25" s="1383">
        <v>386.01679999999999</v>
      </c>
      <c r="G25" s="1394">
        <v>-1.1632999999999925</v>
      </c>
      <c r="H25" s="1385">
        <v>-3.0045449133361268E-3</v>
      </c>
      <c r="I25" s="1375"/>
      <c r="J25" s="1381" t="s">
        <v>454</v>
      </c>
      <c r="K25" s="1382" t="s">
        <v>454</v>
      </c>
      <c r="L25" s="1382" t="s">
        <v>454</v>
      </c>
      <c r="M25" s="1383" t="s">
        <v>454</v>
      </c>
      <c r="N25" s="1384" t="s">
        <v>454</v>
      </c>
      <c r="O25" s="1386" t="s">
        <v>454</v>
      </c>
      <c r="P25" s="1367"/>
      <c r="Q25" s="1381">
        <v>446.83890000000002</v>
      </c>
      <c r="R25" s="1382">
        <v>392.40809999999999</v>
      </c>
      <c r="S25" s="1382">
        <v>422.89749999999998</v>
      </c>
      <c r="T25" s="1383">
        <v>425.0283</v>
      </c>
      <c r="U25" s="1384">
        <v>-35.92349999999999</v>
      </c>
      <c r="V25" s="1386">
        <v>-7.7933311031652353E-2</v>
      </c>
      <c r="W25" s="1367"/>
      <c r="X25" s="1389">
        <v>388.33440000000002</v>
      </c>
      <c r="Y25" s="1368"/>
      <c r="Z25" s="1388">
        <v>-3.2282999999999902</v>
      </c>
      <c r="AA25" s="1386">
        <v>-8.2446566028888668E-3</v>
      </c>
      <c r="AB25" s="1120"/>
    </row>
    <row r="26" spans="1:28">
      <c r="A26" s="1380" t="s">
        <v>405</v>
      </c>
      <c r="B26" s="1367"/>
      <c r="C26" s="1381" t="s">
        <v>454</v>
      </c>
      <c r="D26" s="1382" t="s">
        <v>454</v>
      </c>
      <c r="E26" s="1382" t="s">
        <v>454</v>
      </c>
      <c r="F26" s="1383" t="s">
        <v>454</v>
      </c>
      <c r="G26" s="1384">
        <v>0</v>
      </c>
      <c r="H26" s="1385">
        <v>0</v>
      </c>
      <c r="I26" s="1375"/>
      <c r="J26" s="1381" t="s">
        <v>454</v>
      </c>
      <c r="K26" s="1382" t="s">
        <v>454</v>
      </c>
      <c r="L26" s="1382" t="s">
        <v>454</v>
      </c>
      <c r="M26" s="1383" t="s">
        <v>454</v>
      </c>
      <c r="N26" s="1384" t="s">
        <v>454</v>
      </c>
      <c r="O26" s="1386" t="s">
        <v>454</v>
      </c>
      <c r="P26" s="1367"/>
      <c r="Q26" s="1381" t="s">
        <v>454</v>
      </c>
      <c r="R26" s="1382" t="s">
        <v>454</v>
      </c>
      <c r="S26" s="1382" t="s">
        <v>454</v>
      </c>
      <c r="T26" s="1383" t="s">
        <v>454</v>
      </c>
      <c r="U26" s="1384" t="s">
        <v>454</v>
      </c>
      <c r="V26" s="1386" t="s">
        <v>454</v>
      </c>
      <c r="W26" s="1367"/>
      <c r="X26" s="1389" t="s">
        <v>454</v>
      </c>
      <c r="Y26" s="1378"/>
      <c r="Z26" s="1388" t="s">
        <v>454</v>
      </c>
      <c r="AA26" s="1386" t="s">
        <v>454</v>
      </c>
      <c r="AB26" s="1119"/>
    </row>
    <row r="27" spans="1:28">
      <c r="A27" s="1380" t="s">
        <v>406</v>
      </c>
      <c r="B27" s="1367"/>
      <c r="C27" s="1381" t="s">
        <v>454</v>
      </c>
      <c r="D27" s="1382">
        <v>277.54680000000002</v>
      </c>
      <c r="E27" s="1382" t="s">
        <v>454</v>
      </c>
      <c r="F27" s="1383">
        <v>277.54680000000002</v>
      </c>
      <c r="G27" s="1384">
        <v>31.073900000000009</v>
      </c>
      <c r="H27" s="1385">
        <v>0.12607430674934239</v>
      </c>
      <c r="I27" s="1375"/>
      <c r="J27" s="1381" t="s">
        <v>454</v>
      </c>
      <c r="K27" s="1382" t="s">
        <v>454</v>
      </c>
      <c r="L27" s="1382" t="s">
        <v>454</v>
      </c>
      <c r="M27" s="1383" t="s">
        <v>454</v>
      </c>
      <c r="N27" s="1384" t="s">
        <v>454</v>
      </c>
      <c r="O27" s="1386" t="s">
        <v>454</v>
      </c>
      <c r="P27" s="1367"/>
      <c r="Q27" s="1381" t="s">
        <v>454</v>
      </c>
      <c r="R27" s="1382" t="s">
        <v>454</v>
      </c>
      <c r="S27" s="1382" t="s">
        <v>454</v>
      </c>
      <c r="T27" s="1383" t="s">
        <v>454</v>
      </c>
      <c r="U27" s="1384" t="s">
        <v>454</v>
      </c>
      <c r="V27" s="1386" t="s">
        <v>454</v>
      </c>
      <c r="W27" s="1367"/>
      <c r="X27" s="1389">
        <v>277.54680000000002</v>
      </c>
      <c r="Y27" s="1378"/>
      <c r="Z27" s="1388">
        <v>31.073900000000009</v>
      </c>
      <c r="AA27" s="1386">
        <v>0.12607430674934239</v>
      </c>
      <c r="AB27" s="1120"/>
    </row>
    <row r="28" spans="1:28">
      <c r="A28" s="1380" t="s">
        <v>407</v>
      </c>
      <c r="B28" s="1367"/>
      <c r="C28" s="1381" t="s">
        <v>454</v>
      </c>
      <c r="D28" s="1382">
        <v>282.41090000000003</v>
      </c>
      <c r="E28" s="1382">
        <v>293.02370000000002</v>
      </c>
      <c r="F28" s="1383">
        <v>290.28379999999999</v>
      </c>
      <c r="G28" s="1384">
        <v>5.7456999999999994</v>
      </c>
      <c r="H28" s="1385">
        <v>2.0193077833864814E-2</v>
      </c>
      <c r="I28" s="1375"/>
      <c r="J28" s="1381" t="s">
        <v>454</v>
      </c>
      <c r="K28" s="1382" t="s">
        <v>454</v>
      </c>
      <c r="L28" s="1382" t="s">
        <v>454</v>
      </c>
      <c r="M28" s="1383" t="s">
        <v>454</v>
      </c>
      <c r="N28" s="1384" t="s">
        <v>454</v>
      </c>
      <c r="O28" s="1386" t="s">
        <v>454</v>
      </c>
      <c r="P28" s="1367"/>
      <c r="Q28" s="1381" t="s">
        <v>454</v>
      </c>
      <c r="R28" s="1382" t="s">
        <v>454</v>
      </c>
      <c r="S28" s="1382" t="s">
        <v>454</v>
      </c>
      <c r="T28" s="1383" t="s">
        <v>454</v>
      </c>
      <c r="U28" s="1384" t="s">
        <v>454</v>
      </c>
      <c r="V28" s="1386" t="s">
        <v>454</v>
      </c>
      <c r="W28" s="1367"/>
      <c r="X28" s="1389">
        <v>290.28379999999999</v>
      </c>
      <c r="Y28" s="1378"/>
      <c r="Z28" s="1388">
        <v>5.7456999999999994</v>
      </c>
      <c r="AA28" s="1386">
        <v>2.0193077833864814E-2</v>
      </c>
      <c r="AB28" s="1120"/>
    </row>
    <row r="29" spans="1:28">
      <c r="A29" s="1380" t="s">
        <v>408</v>
      </c>
      <c r="B29" s="1367"/>
      <c r="C29" s="1381" t="s">
        <v>398</v>
      </c>
      <c r="D29" s="1391">
        <v>392.15789999999998</v>
      </c>
      <c r="E29" s="1391" t="s">
        <v>454</v>
      </c>
      <c r="F29" s="1392" t="s">
        <v>398</v>
      </c>
      <c r="G29" s="1384" t="s">
        <v>454</v>
      </c>
      <c r="H29" s="1385" t="s">
        <v>454</v>
      </c>
      <c r="I29" s="1375"/>
      <c r="J29" s="1381" t="s">
        <v>454</v>
      </c>
      <c r="K29" s="1391" t="s">
        <v>454</v>
      </c>
      <c r="L29" s="1391" t="s">
        <v>454</v>
      </c>
      <c r="M29" s="1392" t="s">
        <v>454</v>
      </c>
      <c r="N29" s="1384" t="s">
        <v>454</v>
      </c>
      <c r="O29" s="1386" t="s">
        <v>454</v>
      </c>
      <c r="P29" s="1367"/>
      <c r="Q29" s="1381" t="s">
        <v>454</v>
      </c>
      <c r="R29" s="1391" t="s">
        <v>454</v>
      </c>
      <c r="S29" s="1391" t="s">
        <v>454</v>
      </c>
      <c r="T29" s="1392" t="s">
        <v>454</v>
      </c>
      <c r="U29" s="1384" t="s">
        <v>454</v>
      </c>
      <c r="V29" s="1386" t="s">
        <v>454</v>
      </c>
      <c r="W29" s="1367"/>
      <c r="X29" s="1389" t="s">
        <v>398</v>
      </c>
      <c r="Y29" s="1378"/>
      <c r="Z29" s="1388" t="s">
        <v>454</v>
      </c>
      <c r="AA29" s="1386" t="s">
        <v>454</v>
      </c>
      <c r="AB29" s="1119"/>
    </row>
    <row r="30" spans="1:28">
      <c r="A30" s="1380" t="s">
        <v>409</v>
      </c>
      <c r="B30" s="1367"/>
      <c r="C30" s="1381" t="s">
        <v>454</v>
      </c>
      <c r="D30" s="1391" t="s">
        <v>454</v>
      </c>
      <c r="E30" s="1391" t="s">
        <v>454</v>
      </c>
      <c r="F30" s="1392" t="s">
        <v>454</v>
      </c>
      <c r="G30" s="1384" t="s">
        <v>454</v>
      </c>
      <c r="H30" s="1385" t="s">
        <v>454</v>
      </c>
      <c r="I30" s="1375"/>
      <c r="J30" s="1381" t="s">
        <v>454</v>
      </c>
      <c r="K30" s="1391" t="s">
        <v>454</v>
      </c>
      <c r="L30" s="1391" t="s">
        <v>454</v>
      </c>
      <c r="M30" s="1392" t="s">
        <v>454</v>
      </c>
      <c r="N30" s="1384" t="s">
        <v>454</v>
      </c>
      <c r="O30" s="1386" t="s">
        <v>454</v>
      </c>
      <c r="P30" s="1367"/>
      <c r="Q30" s="1381" t="s">
        <v>454</v>
      </c>
      <c r="R30" s="1391" t="s">
        <v>454</v>
      </c>
      <c r="S30" s="1391" t="s">
        <v>454</v>
      </c>
      <c r="T30" s="1392" t="s">
        <v>454</v>
      </c>
      <c r="U30" s="1384" t="s">
        <v>454</v>
      </c>
      <c r="V30" s="1386" t="s">
        <v>454</v>
      </c>
      <c r="W30" s="1367"/>
      <c r="X30" s="1389" t="s">
        <v>454</v>
      </c>
      <c r="Y30" s="1378"/>
      <c r="Z30" s="1388">
        <v>-203.63489999999999</v>
      </c>
      <c r="AA30" s="1386">
        <v>-1</v>
      </c>
      <c r="AB30" s="1120"/>
    </row>
    <row r="31" spans="1:28">
      <c r="A31" s="1380" t="s">
        <v>410</v>
      </c>
      <c r="B31" s="1367"/>
      <c r="C31" s="1381" t="s">
        <v>454</v>
      </c>
      <c r="D31" s="1391" t="s">
        <v>454</v>
      </c>
      <c r="E31" s="1391" t="s">
        <v>454</v>
      </c>
      <c r="F31" s="1392" t="s">
        <v>454</v>
      </c>
      <c r="G31" s="1384">
        <v>0</v>
      </c>
      <c r="H31" s="1385" t="s">
        <v>454</v>
      </c>
      <c r="I31" s="1375"/>
      <c r="J31" s="1381" t="s">
        <v>454</v>
      </c>
      <c r="K31" s="1391" t="s">
        <v>454</v>
      </c>
      <c r="L31" s="1391" t="s">
        <v>454</v>
      </c>
      <c r="M31" s="1392" t="s">
        <v>454</v>
      </c>
      <c r="N31" s="1384" t="s">
        <v>454</v>
      </c>
      <c r="O31" s="1386" t="s">
        <v>454</v>
      </c>
      <c r="P31" s="1367"/>
      <c r="Q31" s="1381" t="s">
        <v>454</v>
      </c>
      <c r="R31" s="1391" t="s">
        <v>454</v>
      </c>
      <c r="S31" s="1391" t="s">
        <v>454</v>
      </c>
      <c r="T31" s="1392" t="s">
        <v>454</v>
      </c>
      <c r="U31" s="1384" t="s">
        <v>454</v>
      </c>
      <c r="V31" s="1386" t="s">
        <v>454</v>
      </c>
      <c r="W31" s="1367"/>
      <c r="X31" s="1389" t="s">
        <v>454</v>
      </c>
      <c r="Y31" s="1378"/>
      <c r="Z31" s="1388" t="s">
        <v>454</v>
      </c>
      <c r="AA31" s="1386" t="s">
        <v>454</v>
      </c>
      <c r="AB31" s="1120"/>
    </row>
    <row r="32" spans="1:28">
      <c r="A32" s="1380" t="s">
        <v>411</v>
      </c>
      <c r="B32" s="1367"/>
      <c r="C32" s="1381" t="s">
        <v>454</v>
      </c>
      <c r="D32" s="1382">
        <v>326.76260000000002</v>
      </c>
      <c r="E32" s="1382">
        <v>331.76150000000001</v>
      </c>
      <c r="F32" s="1383">
        <v>329.0582</v>
      </c>
      <c r="G32" s="1384">
        <v>4.008199999999988</v>
      </c>
      <c r="H32" s="1385">
        <v>1.2331025996000555E-2</v>
      </c>
      <c r="I32" s="1375"/>
      <c r="J32" s="1381" t="s">
        <v>454</v>
      </c>
      <c r="K32" s="1382" t="s">
        <v>454</v>
      </c>
      <c r="L32" s="1382" t="s">
        <v>454</v>
      </c>
      <c r="M32" s="1383" t="s">
        <v>454</v>
      </c>
      <c r="N32" s="1384" t="s">
        <v>454</v>
      </c>
      <c r="O32" s="1386" t="s">
        <v>454</v>
      </c>
      <c r="P32" s="1367"/>
      <c r="Q32" s="1381" t="s">
        <v>454</v>
      </c>
      <c r="R32" s="1382">
        <v>351.43220000000002</v>
      </c>
      <c r="S32" s="1382">
        <v>326.40640000000002</v>
      </c>
      <c r="T32" s="1383">
        <v>329.87970000000001</v>
      </c>
      <c r="U32" s="1384">
        <v>15.391099999999994</v>
      </c>
      <c r="V32" s="1386">
        <v>4.89400887663336E-2</v>
      </c>
      <c r="W32" s="1367"/>
      <c r="X32" s="1389">
        <v>329.68920000000003</v>
      </c>
      <c r="Y32" s="1368"/>
      <c r="Z32" s="1388">
        <v>12.751400000000046</v>
      </c>
      <c r="AA32" s="1386">
        <v>4.0233130917170623E-2</v>
      </c>
      <c r="AB32" s="1119"/>
    </row>
    <row r="33" spans="1:28">
      <c r="A33" s="1380" t="s">
        <v>412</v>
      </c>
      <c r="B33" s="1367"/>
      <c r="C33" s="1381">
        <v>376.60390000000001</v>
      </c>
      <c r="D33" s="1382">
        <v>375.4101</v>
      </c>
      <c r="E33" s="1382" t="s">
        <v>454</v>
      </c>
      <c r="F33" s="1383">
        <v>376.17590000000001</v>
      </c>
      <c r="G33" s="1384">
        <v>3.1152000000000157</v>
      </c>
      <c r="H33" s="1385">
        <v>8.350383731119404E-3</v>
      </c>
      <c r="I33" s="1375"/>
      <c r="J33" s="1381" t="s">
        <v>454</v>
      </c>
      <c r="K33" s="1382" t="s">
        <v>454</v>
      </c>
      <c r="L33" s="1382" t="s">
        <v>454</v>
      </c>
      <c r="M33" s="1383" t="s">
        <v>454</v>
      </c>
      <c r="N33" s="1384" t="s">
        <v>454</v>
      </c>
      <c r="O33" s="1386" t="s">
        <v>454</v>
      </c>
      <c r="P33" s="1367"/>
      <c r="Q33" s="1381">
        <v>476.25569999999999</v>
      </c>
      <c r="R33" s="1382">
        <v>452.9939</v>
      </c>
      <c r="S33" s="1382" t="s">
        <v>454</v>
      </c>
      <c r="T33" s="1383">
        <v>465.29539999999997</v>
      </c>
      <c r="U33" s="1384">
        <v>3.2602999999999724</v>
      </c>
      <c r="V33" s="1386">
        <v>7.0563903045459675E-3</v>
      </c>
      <c r="W33" s="1367"/>
      <c r="X33" s="1389">
        <v>376.17599999999999</v>
      </c>
      <c r="Y33" s="1368"/>
      <c r="Z33" s="1388">
        <v>3.1152000000000157</v>
      </c>
      <c r="AA33" s="1386">
        <v>8.3503814927754494E-3</v>
      </c>
      <c r="AB33" s="1120"/>
    </row>
    <row r="34" spans="1:28">
      <c r="A34" s="1380" t="s">
        <v>413</v>
      </c>
      <c r="B34" s="1367"/>
      <c r="C34" s="1381" t="s">
        <v>454</v>
      </c>
      <c r="D34" s="1382">
        <v>324.0994</v>
      </c>
      <c r="E34" s="1382">
        <v>331.24430000000001</v>
      </c>
      <c r="F34" s="1383">
        <v>328.65109999999999</v>
      </c>
      <c r="G34" s="1384">
        <v>1.9192999999999643</v>
      </c>
      <c r="H34" s="1385">
        <v>5.8742369123543359E-3</v>
      </c>
      <c r="I34" s="1375"/>
      <c r="J34" s="1381" t="s">
        <v>454</v>
      </c>
      <c r="K34" s="1382" t="s">
        <v>454</v>
      </c>
      <c r="L34" s="1382" t="s">
        <v>454</v>
      </c>
      <c r="M34" s="1383" t="s">
        <v>454</v>
      </c>
      <c r="N34" s="1384" t="s">
        <v>454</v>
      </c>
      <c r="O34" s="1386" t="s">
        <v>454</v>
      </c>
      <c r="P34" s="1367"/>
      <c r="Q34" s="1381" t="s">
        <v>454</v>
      </c>
      <c r="R34" s="1382" t="s">
        <v>454</v>
      </c>
      <c r="S34" s="1382">
        <v>283.86340000000001</v>
      </c>
      <c r="T34" s="1383">
        <v>285.74689999999998</v>
      </c>
      <c r="U34" s="1384">
        <v>-0.35020000000002938</v>
      </c>
      <c r="V34" s="1386">
        <v>-1.2240599432851162E-3</v>
      </c>
      <c r="W34" s="1367"/>
      <c r="X34" s="1389">
        <v>328.37650000000002</v>
      </c>
      <c r="Y34" s="1368"/>
      <c r="Z34" s="1388">
        <v>1.9048000000000229</v>
      </c>
      <c r="AA34" s="1386">
        <v>5.8345026536756883E-3</v>
      </c>
      <c r="AB34" s="1120"/>
    </row>
    <row r="35" spans="1:28">
      <c r="A35" s="1380" t="s">
        <v>414</v>
      </c>
      <c r="B35" s="1367"/>
      <c r="C35" s="1381">
        <v>359.55709999999999</v>
      </c>
      <c r="D35" s="1382">
        <v>372.25940000000003</v>
      </c>
      <c r="E35" s="1382" t="s">
        <v>454</v>
      </c>
      <c r="F35" s="1383">
        <v>365.50040000000001</v>
      </c>
      <c r="G35" s="1384">
        <v>3.982400000000041</v>
      </c>
      <c r="H35" s="1385">
        <v>1.1015772382011457E-2</v>
      </c>
      <c r="I35" s="1375"/>
      <c r="J35" s="1381" t="s">
        <v>454</v>
      </c>
      <c r="K35" s="1382" t="s">
        <v>454</v>
      </c>
      <c r="L35" s="1382" t="s">
        <v>454</v>
      </c>
      <c r="M35" s="1383" t="s">
        <v>454</v>
      </c>
      <c r="N35" s="1384" t="s">
        <v>454</v>
      </c>
      <c r="O35" s="1386" t="s">
        <v>454</v>
      </c>
      <c r="P35" s="1367"/>
      <c r="Q35" s="1381">
        <v>362.90699999999998</v>
      </c>
      <c r="R35" s="1382">
        <v>352.75060000000002</v>
      </c>
      <c r="S35" s="1382" t="s">
        <v>454</v>
      </c>
      <c r="T35" s="1383">
        <v>354.16910000000001</v>
      </c>
      <c r="U35" s="1384">
        <v>4.2998000000000047</v>
      </c>
      <c r="V35" s="1386">
        <v>1.2289732194279424E-2</v>
      </c>
      <c r="W35" s="1367"/>
      <c r="X35" s="1389">
        <v>360.44319999999999</v>
      </c>
      <c r="Y35" s="1368"/>
      <c r="Z35" s="1388">
        <v>4.1240999999999985</v>
      </c>
      <c r="AA35" s="1386">
        <v>1.1574176068585684E-2</v>
      </c>
      <c r="AB35" s="1119"/>
    </row>
    <row r="36" spans="1:28">
      <c r="A36" s="1380" t="s">
        <v>415</v>
      </c>
      <c r="B36" s="1367"/>
      <c r="C36" s="1381">
        <v>290.11799999999999</v>
      </c>
      <c r="D36" s="1382">
        <v>319.4787</v>
      </c>
      <c r="E36" s="1382">
        <v>308.05840000000001</v>
      </c>
      <c r="F36" s="1383">
        <v>309.96120000000002</v>
      </c>
      <c r="G36" s="1384">
        <v>7.2290000000000418</v>
      </c>
      <c r="H36" s="1385">
        <v>2.3879190915271131E-2</v>
      </c>
      <c r="I36" s="1375"/>
      <c r="J36" s="1381" t="s">
        <v>454</v>
      </c>
      <c r="K36" s="1382" t="s">
        <v>454</v>
      </c>
      <c r="L36" s="1382" t="s">
        <v>454</v>
      </c>
      <c r="M36" s="1383" t="s">
        <v>454</v>
      </c>
      <c r="N36" s="1384" t="s">
        <v>454</v>
      </c>
      <c r="O36" s="1386" t="s">
        <v>454</v>
      </c>
      <c r="P36" s="1367"/>
      <c r="Q36" s="1381" t="s">
        <v>454</v>
      </c>
      <c r="R36" s="1382">
        <v>318.91070000000002</v>
      </c>
      <c r="S36" s="1382">
        <v>284.2</v>
      </c>
      <c r="T36" s="1383">
        <v>287.86149999999998</v>
      </c>
      <c r="U36" s="1384">
        <v>-20.50890000000004</v>
      </c>
      <c r="V36" s="1386">
        <v>-6.6507356088651992E-2</v>
      </c>
      <c r="W36" s="1367"/>
      <c r="X36" s="1389">
        <v>295.23480000000001</v>
      </c>
      <c r="Y36" s="1368"/>
      <c r="Z36" s="1388">
        <v>-11.254500000000007</v>
      </c>
      <c r="AA36" s="1386">
        <v>-3.6720694653940678E-2</v>
      </c>
      <c r="AB36" s="1120"/>
    </row>
    <row r="37" spans="1:28">
      <c r="A37" s="1380" t="s">
        <v>416</v>
      </c>
      <c r="B37" s="1367"/>
      <c r="C37" s="1381">
        <v>308.59789999999998</v>
      </c>
      <c r="D37" s="1382">
        <v>317.42559999999997</v>
      </c>
      <c r="E37" s="1382">
        <v>309.28870000000001</v>
      </c>
      <c r="F37" s="1383">
        <v>313.64089999999999</v>
      </c>
      <c r="G37" s="1384">
        <v>4.7850999999999999</v>
      </c>
      <c r="H37" s="1385">
        <v>1.5492990580070032E-2</v>
      </c>
      <c r="I37" s="1375"/>
      <c r="J37" s="1381" t="s">
        <v>454</v>
      </c>
      <c r="K37" s="1382" t="s">
        <v>454</v>
      </c>
      <c r="L37" s="1382" t="s">
        <v>454</v>
      </c>
      <c r="M37" s="1383" t="s">
        <v>454</v>
      </c>
      <c r="N37" s="1384" t="s">
        <v>454</v>
      </c>
      <c r="O37" s="1386" t="s">
        <v>454</v>
      </c>
      <c r="P37" s="1367"/>
      <c r="Q37" s="1381" t="s">
        <v>454</v>
      </c>
      <c r="R37" s="1382">
        <v>400.53199999999998</v>
      </c>
      <c r="S37" s="1382">
        <v>320.64850000000001</v>
      </c>
      <c r="T37" s="1383">
        <v>369.75240000000002</v>
      </c>
      <c r="U37" s="1384" t="s">
        <v>454</v>
      </c>
      <c r="V37" s="1386" t="s">
        <v>454</v>
      </c>
      <c r="W37" s="1367"/>
      <c r="X37" s="1389">
        <v>317.37799999999999</v>
      </c>
      <c r="Y37" s="1368"/>
      <c r="Z37" s="1388">
        <v>8.522199999999998</v>
      </c>
      <c r="AA37" s="1386">
        <v>2.7592811920643889E-2</v>
      </c>
      <c r="AB37" s="1120"/>
    </row>
    <row r="38" spans="1:28">
      <c r="A38" s="1380" t="s">
        <v>417</v>
      </c>
      <c r="B38" s="1367"/>
      <c r="C38" s="1381" t="s">
        <v>454</v>
      </c>
      <c r="D38" s="1382">
        <v>334.02800000000002</v>
      </c>
      <c r="E38" s="1382">
        <v>305.37950000000001</v>
      </c>
      <c r="F38" s="1383">
        <v>316.77710000000002</v>
      </c>
      <c r="G38" s="1384">
        <v>-3.0276000000000067</v>
      </c>
      <c r="H38" s="1385">
        <v>-9.4670278454319634E-3</v>
      </c>
      <c r="I38" s="1375"/>
      <c r="J38" s="1381" t="s">
        <v>454</v>
      </c>
      <c r="K38" s="1382" t="s">
        <v>454</v>
      </c>
      <c r="L38" s="1382" t="s">
        <v>454</v>
      </c>
      <c r="M38" s="1383" t="s">
        <v>454</v>
      </c>
      <c r="N38" s="1384" t="s">
        <v>454</v>
      </c>
      <c r="O38" s="1386" t="s">
        <v>454</v>
      </c>
      <c r="P38" s="1367"/>
      <c r="Q38" s="1381" t="s">
        <v>454</v>
      </c>
      <c r="R38" s="1382" t="s">
        <v>454</v>
      </c>
      <c r="S38" s="1382" t="s">
        <v>398</v>
      </c>
      <c r="T38" s="1383" t="s">
        <v>398</v>
      </c>
      <c r="U38" s="1384" t="s">
        <v>454</v>
      </c>
      <c r="V38" s="1386" t="s">
        <v>454</v>
      </c>
      <c r="W38" s="1367"/>
      <c r="X38" s="1389" t="s">
        <v>398</v>
      </c>
      <c r="Y38" s="1368"/>
      <c r="Z38" s="1388" t="s">
        <v>454</v>
      </c>
      <c r="AA38" s="1386" t="s">
        <v>454</v>
      </c>
      <c r="AB38" s="1119"/>
    </row>
    <row r="39" spans="1:28">
      <c r="A39" s="1380" t="s">
        <v>418</v>
      </c>
      <c r="B39" s="1367"/>
      <c r="C39" s="1381" t="s">
        <v>454</v>
      </c>
      <c r="D39" s="1382">
        <v>377.51130000000001</v>
      </c>
      <c r="E39" s="1382">
        <v>368.02550000000002</v>
      </c>
      <c r="F39" s="1383">
        <v>369.5093</v>
      </c>
      <c r="G39" s="1384">
        <v>4.5201000000000136</v>
      </c>
      <c r="H39" s="1385">
        <v>1.2384202053101978E-2</v>
      </c>
      <c r="I39" s="1375"/>
      <c r="J39" s="1381" t="s">
        <v>454</v>
      </c>
      <c r="K39" s="1382" t="s">
        <v>454</v>
      </c>
      <c r="L39" s="1382" t="s">
        <v>454</v>
      </c>
      <c r="M39" s="1383" t="s">
        <v>454</v>
      </c>
      <c r="N39" s="1384" t="s">
        <v>454</v>
      </c>
      <c r="O39" s="1386" t="s">
        <v>454</v>
      </c>
      <c r="P39" s="1367"/>
      <c r="Q39" s="1381" t="s">
        <v>454</v>
      </c>
      <c r="R39" s="1382" t="s">
        <v>454</v>
      </c>
      <c r="S39" s="1382" t="s">
        <v>454</v>
      </c>
      <c r="T39" s="1383" t="s">
        <v>454</v>
      </c>
      <c r="U39" s="1384" t="s">
        <v>454</v>
      </c>
      <c r="V39" s="1386" t="s">
        <v>454</v>
      </c>
      <c r="W39" s="1367"/>
      <c r="X39" s="1389">
        <v>369.5093</v>
      </c>
      <c r="Y39" s="1368"/>
      <c r="Z39" s="1388">
        <v>4.5201000000000136</v>
      </c>
      <c r="AA39" s="1386">
        <v>1.2384202053101978E-2</v>
      </c>
      <c r="AB39" s="1120"/>
    </row>
    <row r="40" spans="1:28" ht="13.5" thickBot="1">
      <c r="A40" s="1395" t="s">
        <v>419</v>
      </c>
      <c r="B40" s="1367"/>
      <c r="C40" s="1396" t="s">
        <v>454</v>
      </c>
      <c r="D40" s="1397">
        <v>457.23160000000001</v>
      </c>
      <c r="E40" s="1397">
        <v>470.38819999999998</v>
      </c>
      <c r="F40" s="1398">
        <v>465.14030000000002</v>
      </c>
      <c r="G40" s="1399">
        <v>6.4524000000000115</v>
      </c>
      <c r="H40" s="1400">
        <v>1.406708134223722E-2</v>
      </c>
      <c r="I40" s="1375"/>
      <c r="J40" s="1396" t="s">
        <v>454</v>
      </c>
      <c r="K40" s="1397" t="s">
        <v>454</v>
      </c>
      <c r="L40" s="1397" t="s">
        <v>454</v>
      </c>
      <c r="M40" s="1398" t="s">
        <v>454</v>
      </c>
      <c r="N40" s="1399" t="s">
        <v>454</v>
      </c>
      <c r="O40" s="1401" t="s">
        <v>454</v>
      </c>
      <c r="P40" s="1367"/>
      <c r="Q40" s="1396" t="s">
        <v>454</v>
      </c>
      <c r="R40" s="1397">
        <v>519.00459999999998</v>
      </c>
      <c r="S40" s="1397" t="s">
        <v>454</v>
      </c>
      <c r="T40" s="1398">
        <v>519.00459999999998</v>
      </c>
      <c r="U40" s="1399">
        <v>75.258999999999958</v>
      </c>
      <c r="V40" s="1401">
        <v>0.16959942814080842</v>
      </c>
      <c r="W40" s="1367"/>
      <c r="X40" s="1402">
        <v>468.4178</v>
      </c>
      <c r="Y40" s="1368"/>
      <c r="Z40" s="1403">
        <v>10.639099999999985</v>
      </c>
      <c r="AA40" s="1401">
        <v>2.3240705607316281E-2</v>
      </c>
      <c r="AB40" s="1070"/>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X8:AA8"/>
    <mergeCell ref="C9:C10"/>
    <mergeCell ref="D9:D10"/>
    <mergeCell ref="E9:E10"/>
    <mergeCell ref="F9:F10"/>
    <mergeCell ref="J9:J10"/>
    <mergeCell ref="X9:X10"/>
    <mergeCell ref="L9:L10"/>
    <mergeCell ref="M9:M10"/>
    <mergeCell ref="Q9:Q10"/>
    <mergeCell ref="R9:R10"/>
    <mergeCell ref="S9:S10"/>
    <mergeCell ref="T9:T10"/>
    <mergeCell ref="K9:K10"/>
    <mergeCell ref="C8:H8"/>
    <mergeCell ref="J8:O8"/>
    <mergeCell ref="Q8:V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opLeftCell="C1" workbookViewId="0">
      <selection activeCell="W28" sqref="W28"/>
    </sheetView>
  </sheetViews>
  <sheetFormatPr defaultRowHeight="12.75" outlineLevelCol="1"/>
  <cols>
    <col min="1" max="2" width="8.7109375" style="1285" hidden="1" customWidth="1" outlineLevel="1"/>
    <col min="3" max="3" width="32" style="106" customWidth="1" collapsed="1"/>
    <col min="4" max="16" width="10.42578125" style="106" customWidth="1"/>
    <col min="17" max="17" width="11.140625" style="106" customWidth="1"/>
    <col min="18" max="16384" width="9.140625" style="106"/>
  </cols>
  <sheetData>
    <row r="1" spans="1:18" s="1286" customFormat="1" ht="15.75">
      <c r="C1" s="1120"/>
      <c r="D1" s="1120"/>
      <c r="E1" s="1120"/>
      <c r="F1" s="1120"/>
      <c r="G1" s="1120"/>
      <c r="H1" s="1120"/>
      <c r="I1" s="1120"/>
      <c r="J1" s="1120"/>
      <c r="K1" s="1120"/>
      <c r="L1" s="1120"/>
      <c r="M1" s="1362" t="s">
        <v>513</v>
      </c>
      <c r="N1" s="1362"/>
      <c r="O1" s="1364">
        <v>44235</v>
      </c>
      <c r="P1" s="1120"/>
      <c r="Q1" s="1120"/>
      <c r="R1" s="106"/>
    </row>
    <row r="2" spans="1:18" ht="15.75">
      <c r="C2" s="1120"/>
      <c r="D2" s="1120"/>
      <c r="E2" s="1120"/>
      <c r="F2" s="1120"/>
      <c r="G2" s="1120"/>
      <c r="H2" s="1120"/>
      <c r="I2" s="1120"/>
      <c r="J2" s="1120"/>
      <c r="K2" s="1120"/>
      <c r="L2" s="1120"/>
      <c r="M2" s="1120"/>
      <c r="N2" s="1363"/>
      <c r="O2" s="1364">
        <v>44241</v>
      </c>
      <c r="P2" s="1355"/>
      <c r="Q2" s="1076"/>
    </row>
    <row r="3" spans="1:18" ht="22.5">
      <c r="C3" s="1495" t="s">
        <v>493</v>
      </c>
      <c r="D3" s="1495"/>
      <c r="E3" s="1495"/>
      <c r="F3" s="1495"/>
      <c r="G3" s="1495"/>
      <c r="H3" s="1495"/>
      <c r="I3" s="1495"/>
      <c r="J3" s="1495"/>
      <c r="K3" s="1495"/>
      <c r="L3" s="1495"/>
      <c r="M3" s="1495"/>
      <c r="N3" s="1495"/>
      <c r="O3" s="1495"/>
      <c r="P3" s="1495"/>
      <c r="Q3" s="1495"/>
    </row>
    <row r="4" spans="1:18" ht="13.5" thickBot="1">
      <c r="C4" s="1076"/>
      <c r="D4" s="1076"/>
      <c r="E4" s="1076"/>
      <c r="F4" s="1076"/>
      <c r="G4" s="1076"/>
      <c r="H4" s="1076"/>
      <c r="I4" s="1076"/>
      <c r="J4" s="1076"/>
      <c r="K4" s="1076"/>
      <c r="L4" s="1076"/>
      <c r="M4" s="1076"/>
      <c r="N4" s="1076"/>
      <c r="O4" s="1076"/>
      <c r="P4" s="1076"/>
      <c r="Q4" s="1076"/>
    </row>
    <row r="5" spans="1:18" ht="19.5" thickBot="1">
      <c r="A5" s="1287"/>
      <c r="B5" s="1287"/>
      <c r="C5" s="1288" t="s">
        <v>467</v>
      </c>
      <c r="D5" s="1289"/>
      <c r="E5" s="1289"/>
      <c r="F5" s="1289"/>
      <c r="G5" s="1289"/>
      <c r="H5" s="1289"/>
      <c r="I5" s="1289"/>
      <c r="J5" s="1289"/>
      <c r="K5" s="1289"/>
      <c r="L5" s="1289"/>
      <c r="M5" s="1289"/>
      <c r="N5" s="1289"/>
      <c r="O5" s="1289"/>
      <c r="P5" s="1289"/>
      <c r="Q5" s="1290"/>
    </row>
    <row r="6" spans="1:18" ht="13.5" thickBot="1">
      <c r="A6" s="1287"/>
      <c r="B6" s="1287"/>
      <c r="C6" s="1291"/>
      <c r="D6" s="1292" t="s">
        <v>392</v>
      </c>
      <c r="E6" s="1293" t="s">
        <v>395</v>
      </c>
      <c r="F6" s="1293" t="s">
        <v>396</v>
      </c>
      <c r="G6" s="1293" t="s">
        <v>399</v>
      </c>
      <c r="H6" s="1293" t="s">
        <v>401</v>
      </c>
      <c r="I6" s="1293" t="s">
        <v>402</v>
      </c>
      <c r="J6" s="1293" t="s">
        <v>404</v>
      </c>
      <c r="K6" s="1293" t="s">
        <v>411</v>
      </c>
      <c r="L6" s="1293" t="s">
        <v>412</v>
      </c>
      <c r="M6" s="1293" t="s">
        <v>413</v>
      </c>
      <c r="N6" s="1293" t="s">
        <v>414</v>
      </c>
      <c r="O6" s="1293" t="s">
        <v>415</v>
      </c>
      <c r="P6" s="1294" t="s">
        <v>419</v>
      </c>
      <c r="Q6" s="1295" t="s">
        <v>468</v>
      </c>
    </row>
    <row r="7" spans="1:18" ht="15">
      <c r="A7" s="1285" t="s">
        <v>469</v>
      </c>
      <c r="B7" s="1285" t="s">
        <v>470</v>
      </c>
      <c r="C7" s="1296" t="s">
        <v>471</v>
      </c>
      <c r="D7" s="1297"/>
      <c r="E7" s="1298"/>
      <c r="F7" s="1298"/>
      <c r="G7" s="1298"/>
      <c r="H7" s="1298"/>
      <c r="I7" s="1298"/>
      <c r="J7" s="1298"/>
      <c r="K7" s="1298"/>
      <c r="L7" s="1298"/>
      <c r="M7" s="1298"/>
      <c r="N7" s="1298"/>
      <c r="O7" s="1298"/>
      <c r="P7" s="1298"/>
      <c r="Q7" s="1299"/>
    </row>
    <row r="8" spans="1:18">
      <c r="C8" s="1300" t="s">
        <v>472</v>
      </c>
      <c r="D8" s="1301">
        <v>39.17</v>
      </c>
      <c r="E8" s="1302">
        <v>53.787100000000002</v>
      </c>
      <c r="F8" s="1302">
        <v>42.24</v>
      </c>
      <c r="G8" s="1302">
        <v>72.62</v>
      </c>
      <c r="H8" s="1302">
        <v>79.989999999999995</v>
      </c>
      <c r="I8" s="1302">
        <v>48</v>
      </c>
      <c r="J8" s="1302">
        <v>84.06</v>
      </c>
      <c r="K8" s="1302">
        <v>34</v>
      </c>
      <c r="L8" s="1302">
        <v>86.7</v>
      </c>
      <c r="M8" s="1302">
        <v>137.41060000000002</v>
      </c>
      <c r="N8" s="1302"/>
      <c r="O8" s="1302">
        <v>49.991600000000005</v>
      </c>
      <c r="P8" s="1303"/>
      <c r="Q8" s="1304">
        <v>64.444886348620173</v>
      </c>
    </row>
    <row r="9" spans="1:18">
      <c r="C9" s="1305" t="s">
        <v>473</v>
      </c>
      <c r="D9" s="1306">
        <v>39.17</v>
      </c>
      <c r="E9" s="1307">
        <v>53.786000000000001</v>
      </c>
      <c r="F9" s="1307">
        <v>39.01</v>
      </c>
      <c r="G9" s="1307">
        <v>84.25</v>
      </c>
      <c r="H9" s="1307">
        <v>76.66</v>
      </c>
      <c r="I9" s="1307">
        <v>48</v>
      </c>
      <c r="J9" s="1307">
        <v>84.06</v>
      </c>
      <c r="K9" s="1307">
        <v>32</v>
      </c>
      <c r="L9" s="1307">
        <v>88.08</v>
      </c>
      <c r="M9" s="1307">
        <v>135.99370000000002</v>
      </c>
      <c r="N9" s="1307"/>
      <c r="O9" s="1307">
        <v>49.970800000000004</v>
      </c>
      <c r="P9" s="1308"/>
      <c r="Q9" s="1309">
        <v>64.189297347663853</v>
      </c>
    </row>
    <row r="10" spans="1:18">
      <c r="A10" s="1310"/>
      <c r="B10" s="1310"/>
      <c r="C10" s="1311" t="s">
        <v>474</v>
      </c>
      <c r="D10" s="1312">
        <v>0</v>
      </c>
      <c r="E10" s="1313">
        <v>1.1000000000009891E-3</v>
      </c>
      <c r="F10" s="1313">
        <v>3.230000000000004</v>
      </c>
      <c r="G10" s="1313">
        <v>-11.629999999999995</v>
      </c>
      <c r="H10" s="1313">
        <v>3.3299999999999983</v>
      </c>
      <c r="I10" s="1313">
        <v>0</v>
      </c>
      <c r="J10" s="1313">
        <v>0</v>
      </c>
      <c r="K10" s="1313">
        <v>2</v>
      </c>
      <c r="L10" s="1313">
        <v>-1.3799999999999955</v>
      </c>
      <c r="M10" s="1313">
        <v>1.4168999999999983</v>
      </c>
      <c r="N10" s="1314">
        <v>0</v>
      </c>
      <c r="O10" s="1313">
        <v>2.0800000000001262E-2</v>
      </c>
      <c r="P10" s="1315">
        <v>0</v>
      </c>
      <c r="Q10" s="1316">
        <v>0.25558900095631998</v>
      </c>
    </row>
    <row r="11" spans="1:18">
      <c r="A11" s="1310"/>
      <c r="B11" s="1310"/>
      <c r="C11" s="1311" t="s">
        <v>475</v>
      </c>
      <c r="D11" s="1317">
        <v>60.780617701932947</v>
      </c>
      <c r="E11" s="1318">
        <v>83.462169068053043</v>
      </c>
      <c r="F11" s="1318">
        <v>65.544378139638695</v>
      </c>
      <c r="G11" s="1318">
        <v>112.68543419745649</v>
      </c>
      <c r="H11" s="1318">
        <v>124.12156267494552</v>
      </c>
      <c r="I11" s="1318">
        <v>74.482247885953058</v>
      </c>
      <c r="J11" s="1318">
        <v>130.4370366102753</v>
      </c>
      <c r="K11" s="1318">
        <v>52.75825891921675</v>
      </c>
      <c r="L11" s="1318">
        <v>134.53356024400273</v>
      </c>
      <c r="M11" s="1318">
        <v>213.22188273661547</v>
      </c>
      <c r="N11" s="1318"/>
      <c r="O11" s="1318">
        <v>77.572640487821062</v>
      </c>
      <c r="P11" s="1319"/>
      <c r="Q11" s="1320"/>
    </row>
    <row r="12" spans="1:18">
      <c r="A12" s="1321"/>
      <c r="B12" s="1321"/>
      <c r="C12" s="1322" t="s">
        <v>476</v>
      </c>
      <c r="D12" s="1323">
        <v>2.6883294837723763</v>
      </c>
      <c r="E12" s="1324">
        <v>2.8134610368128627</v>
      </c>
      <c r="F12" s="1324">
        <v>20.04738408090774</v>
      </c>
      <c r="G12" s="1324">
        <v>7.1249026782350038</v>
      </c>
      <c r="H12" s="1324">
        <v>4.0621280159752606</v>
      </c>
      <c r="I12" s="1324">
        <v>17.418422123098665</v>
      </c>
      <c r="J12" s="1324">
        <v>9.3734727104273947</v>
      </c>
      <c r="K12" s="1324">
        <v>7.9456537274111048</v>
      </c>
      <c r="L12" s="1324">
        <v>2.618917452153672</v>
      </c>
      <c r="M12" s="1324">
        <v>10.828576768507626</v>
      </c>
      <c r="N12" s="1324"/>
      <c r="O12" s="1324">
        <v>5.6888881781665432</v>
      </c>
      <c r="P12" s="1325"/>
      <c r="Q12" s="1326"/>
    </row>
    <row r="13" spans="1:18" ht="15">
      <c r="A13" s="1285" t="s">
        <v>469</v>
      </c>
      <c r="B13" s="1285" t="s">
        <v>477</v>
      </c>
      <c r="C13" s="1296" t="s">
        <v>478</v>
      </c>
      <c r="D13" s="1327"/>
      <c r="E13" s="1328"/>
      <c r="F13" s="1328"/>
      <c r="G13" s="1328"/>
      <c r="H13" s="1328"/>
      <c r="I13" s="1328"/>
      <c r="J13" s="1328"/>
      <c r="K13" s="1328"/>
      <c r="L13" s="1328"/>
      <c r="M13" s="1328"/>
      <c r="N13" s="1328"/>
      <c r="O13" s="1328"/>
      <c r="P13" s="1328"/>
      <c r="Q13" s="1421"/>
    </row>
    <row r="14" spans="1:18">
      <c r="C14" s="1300" t="s">
        <v>472</v>
      </c>
      <c r="D14" s="1301">
        <v>305.28000000000003</v>
      </c>
      <c r="E14" s="1302"/>
      <c r="F14" s="1302">
        <v>123.10000000000001</v>
      </c>
      <c r="G14" s="1302">
        <v>243.92000000000002</v>
      </c>
      <c r="H14" s="1302">
        <v>178.69</v>
      </c>
      <c r="I14" s="1302">
        <v>175</v>
      </c>
      <c r="J14" s="1302">
        <v>208.67000000000002</v>
      </c>
      <c r="K14" s="1302">
        <v>130</v>
      </c>
      <c r="L14" s="1302">
        <v>307.33</v>
      </c>
      <c r="M14" s="1302">
        <v>196.16250000000002</v>
      </c>
      <c r="N14" s="1302" t="e">
        <v>#N/A</v>
      </c>
      <c r="O14" s="1302">
        <v>336.83330000000001</v>
      </c>
      <c r="P14" s="1303"/>
      <c r="Q14" s="1304">
        <v>189.80104011525637</v>
      </c>
    </row>
    <row r="15" spans="1:18">
      <c r="C15" s="1305" t="s">
        <v>473</v>
      </c>
      <c r="D15" s="1306">
        <v>301.94</v>
      </c>
      <c r="E15" s="1307"/>
      <c r="F15" s="1307">
        <v>115.60000000000001</v>
      </c>
      <c r="G15" s="1307">
        <v>263.07</v>
      </c>
      <c r="H15" s="1307">
        <v>176.9</v>
      </c>
      <c r="I15" s="1307">
        <v>171</v>
      </c>
      <c r="J15" s="1307">
        <v>208.94</v>
      </c>
      <c r="K15" s="1307">
        <v>125</v>
      </c>
      <c r="L15" s="1307">
        <v>293.43</v>
      </c>
      <c r="M15" s="1307">
        <v>206.65970000000002</v>
      </c>
      <c r="N15" s="1307" t="e">
        <v>#N/A</v>
      </c>
      <c r="O15" s="1307">
        <v>349.78360000000004</v>
      </c>
      <c r="P15" s="1308"/>
      <c r="Q15" s="1309">
        <v>189.62249021102036</v>
      </c>
    </row>
    <row r="16" spans="1:18">
      <c r="A16" s="1310"/>
      <c r="B16" s="1310"/>
      <c r="C16" s="1311" t="s">
        <v>474</v>
      </c>
      <c r="D16" s="1312">
        <v>-3.3400000000000318</v>
      </c>
      <c r="E16" s="1314">
        <v>0</v>
      </c>
      <c r="F16" s="1313">
        <v>7.5</v>
      </c>
      <c r="G16" s="1313">
        <v>-19.149999999999977</v>
      </c>
      <c r="H16" s="1313">
        <v>1.789999999999992</v>
      </c>
      <c r="I16" s="1313">
        <v>4</v>
      </c>
      <c r="J16" s="1313">
        <v>-0.26999999999998181</v>
      </c>
      <c r="K16" s="1313">
        <v>5</v>
      </c>
      <c r="L16" s="1313">
        <v>13.899999999999977</v>
      </c>
      <c r="M16" s="1313">
        <v>-10.497199999999992</v>
      </c>
      <c r="N16" s="1314" t="e">
        <v>#N/A</v>
      </c>
      <c r="O16" s="1313">
        <v>-12.950300000000027</v>
      </c>
      <c r="P16" s="1315">
        <v>0</v>
      </c>
      <c r="Q16" s="1316">
        <v>0.17854990423600725</v>
      </c>
    </row>
    <row r="17" spans="1:17">
      <c r="A17" s="1310"/>
      <c r="B17" s="1310"/>
      <c r="C17" s="1311" t="s">
        <v>475</v>
      </c>
      <c r="D17" s="1317">
        <v>160.84211119950621</v>
      </c>
      <c r="E17" s="1318"/>
      <c r="F17" s="1318">
        <v>64.857389572389977</v>
      </c>
      <c r="G17" s="1318">
        <v>128.51352123880881</v>
      </c>
      <c r="H17" s="1318">
        <v>94.145954042976157</v>
      </c>
      <c r="I17" s="1318">
        <v>92.201812958312317</v>
      </c>
      <c r="J17" s="1318">
        <v>109.94144177149161</v>
      </c>
      <c r="K17" s="1318">
        <v>68.492775340460582</v>
      </c>
      <c r="L17" s="1318">
        <v>161.92218957987498</v>
      </c>
      <c r="M17" s="1318">
        <v>103.35164648248538</v>
      </c>
      <c r="N17" s="1318"/>
      <c r="O17" s="1318">
        <v>177.466519569892</v>
      </c>
      <c r="P17" s="1319"/>
      <c r="Q17" s="1320"/>
    </row>
    <row r="18" spans="1:17" ht="13.5" thickBot="1">
      <c r="A18" s="1321"/>
      <c r="B18" s="1321"/>
      <c r="C18" s="1329" t="s">
        <v>476</v>
      </c>
      <c r="D18" s="1330">
        <v>3.0711568839714678</v>
      </c>
      <c r="E18" s="1331"/>
      <c r="F18" s="1331">
        <v>15.21243716497526</v>
      </c>
      <c r="G18" s="1331">
        <v>7.7924588158725285</v>
      </c>
      <c r="H18" s="1331">
        <v>9.4226863465255555</v>
      </c>
      <c r="I18" s="1331">
        <v>24.503811800720175</v>
      </c>
      <c r="J18" s="1331">
        <v>7.3170875291485844</v>
      </c>
      <c r="K18" s="1331">
        <v>5.3407726950134258</v>
      </c>
      <c r="L18" s="1331">
        <v>2.3533086299429948</v>
      </c>
      <c r="M18" s="1331">
        <v>7.8698722204597713</v>
      </c>
      <c r="N18" s="1331">
        <v>2.3915084003519089</v>
      </c>
      <c r="O18" s="1331">
        <v>3.811146614512642</v>
      </c>
      <c r="P18" s="1332"/>
      <c r="Q18" s="1333"/>
    </row>
    <row r="19" spans="1:17" ht="13.5" thickBot="1">
      <c r="C19" s="1422"/>
      <c r="D19" s="1420"/>
      <c r="E19" s="1420"/>
      <c r="F19" s="1420"/>
      <c r="G19" s="1420"/>
      <c r="H19" s="1420"/>
      <c r="I19" s="1420"/>
      <c r="J19" s="1420"/>
      <c r="K19" s="1420"/>
      <c r="L19" s="1420"/>
      <c r="M19" s="1420"/>
      <c r="N19" s="1420"/>
      <c r="O19" s="1420"/>
      <c r="P19" s="1420"/>
      <c r="Q19" s="1423"/>
    </row>
    <row r="20" spans="1:17" ht="19.5" thickBot="1">
      <c r="A20" s="1287"/>
      <c r="B20" s="1287"/>
      <c r="C20" s="1334" t="s">
        <v>479</v>
      </c>
      <c r="D20" s="1289"/>
      <c r="E20" s="1289"/>
      <c r="F20" s="1289"/>
      <c r="G20" s="1289"/>
      <c r="H20" s="1289"/>
      <c r="I20" s="1289"/>
      <c r="J20" s="1289"/>
      <c r="K20" s="1289"/>
      <c r="L20" s="1289"/>
      <c r="M20" s="1289"/>
      <c r="N20" s="1289"/>
      <c r="O20" s="1289"/>
      <c r="P20" s="1289"/>
      <c r="Q20" s="1290"/>
    </row>
    <row r="21" spans="1:17" ht="13.5" thickBot="1">
      <c r="A21" s="1287"/>
      <c r="B21" s="1287"/>
      <c r="C21" s="1291"/>
      <c r="D21" s="1292" t="s">
        <v>392</v>
      </c>
      <c r="E21" s="1293" t="s">
        <v>395</v>
      </c>
      <c r="F21" s="1293" t="s">
        <v>396</v>
      </c>
      <c r="G21" s="1293" t="s">
        <v>399</v>
      </c>
      <c r="H21" s="1293" t="s">
        <v>401</v>
      </c>
      <c r="I21" s="1293" t="s">
        <v>402</v>
      </c>
      <c r="J21" s="1293" t="s">
        <v>404</v>
      </c>
      <c r="K21" s="1293" t="s">
        <v>411</v>
      </c>
      <c r="L21" s="1293" t="s">
        <v>412</v>
      </c>
      <c r="M21" s="1293" t="s">
        <v>413</v>
      </c>
      <c r="N21" s="1293" t="s">
        <v>414</v>
      </c>
      <c r="O21" s="1293" t="s">
        <v>415</v>
      </c>
      <c r="P21" s="1294" t="s">
        <v>419</v>
      </c>
      <c r="Q21" s="1295" t="s">
        <v>468</v>
      </c>
    </row>
    <row r="22" spans="1:17" ht="15">
      <c r="A22" s="1285" t="s">
        <v>480</v>
      </c>
      <c r="B22" s="1285" t="s">
        <v>481</v>
      </c>
      <c r="C22" s="1296" t="s">
        <v>482</v>
      </c>
      <c r="D22" s="1297"/>
      <c r="E22" s="1298"/>
      <c r="F22" s="1298"/>
      <c r="G22" s="1298"/>
      <c r="H22" s="1298"/>
      <c r="I22" s="1298"/>
      <c r="J22" s="1298"/>
      <c r="K22" s="1298"/>
      <c r="L22" s="1298"/>
      <c r="M22" s="1298"/>
      <c r="N22" s="1298"/>
      <c r="O22" s="1298"/>
      <c r="P22" s="1298"/>
      <c r="Q22" s="1299"/>
    </row>
    <row r="23" spans="1:17">
      <c r="C23" s="1300" t="s">
        <v>483</v>
      </c>
      <c r="D23" s="1301">
        <v>4.34</v>
      </c>
      <c r="E23" s="1302"/>
      <c r="F23" s="1302">
        <v>1.95</v>
      </c>
      <c r="G23" s="1302">
        <v>2.17</v>
      </c>
      <c r="H23" s="1302">
        <v>2.54</v>
      </c>
      <c r="I23" s="1302">
        <v>2.4900000000000002</v>
      </c>
      <c r="J23" s="1302">
        <v>2.7600000000000002</v>
      </c>
      <c r="K23" s="1302"/>
      <c r="L23" s="1302">
        <v>2.2000000000000002</v>
      </c>
      <c r="M23" s="1302">
        <v>2.34</v>
      </c>
      <c r="N23" s="1302"/>
      <c r="O23" s="1302"/>
      <c r="P23" s="1303">
        <v>2.3978999999999999</v>
      </c>
      <c r="Q23" s="1304">
        <v>2.3819535184226361</v>
      </c>
    </row>
    <row r="24" spans="1:17">
      <c r="C24" s="1305" t="s">
        <v>473</v>
      </c>
      <c r="D24" s="1306">
        <v>4.34</v>
      </c>
      <c r="E24" s="1335"/>
      <c r="F24" s="1336">
        <v>1.95</v>
      </c>
      <c r="G24" s="1336">
        <v>2.17</v>
      </c>
      <c r="H24" s="1336">
        <v>2.5300000000000002</v>
      </c>
      <c r="I24" s="1336">
        <v>2.4900000000000002</v>
      </c>
      <c r="J24" s="1336">
        <v>2.7600000000000002</v>
      </c>
      <c r="K24" s="1336" t="e">
        <v>#N/A</v>
      </c>
      <c r="L24" s="1336">
        <v>2.38</v>
      </c>
      <c r="M24" s="1336">
        <v>2.3338000000000001</v>
      </c>
      <c r="N24" s="1336"/>
      <c r="O24" s="1336"/>
      <c r="P24" s="1337">
        <v>2.4529000000000001</v>
      </c>
      <c r="Q24" s="1338">
        <v>2.3881501375575489</v>
      </c>
    </row>
    <row r="25" spans="1:17">
      <c r="A25" s="1310"/>
      <c r="B25" s="1310"/>
      <c r="C25" s="1311" t="s">
        <v>474</v>
      </c>
      <c r="D25" s="1312">
        <v>0</v>
      </c>
      <c r="E25" s="1314">
        <v>0</v>
      </c>
      <c r="F25" s="1313">
        <v>0</v>
      </c>
      <c r="G25" s="1313">
        <v>0</v>
      </c>
      <c r="H25" s="1313">
        <v>9.9999999999997868E-3</v>
      </c>
      <c r="I25" s="1313">
        <v>0</v>
      </c>
      <c r="J25" s="1313">
        <v>0</v>
      </c>
      <c r="K25" s="1313" t="e">
        <v>#N/A</v>
      </c>
      <c r="L25" s="1313">
        <v>-0.17999999999999972</v>
      </c>
      <c r="M25" s="1313">
        <v>6.1999999999997613E-3</v>
      </c>
      <c r="N25" s="1314"/>
      <c r="O25" s="1314"/>
      <c r="P25" s="1339">
        <v>-5.500000000000016E-2</v>
      </c>
      <c r="Q25" s="1316">
        <v>-6.196619134912762E-3</v>
      </c>
    </row>
    <row r="26" spans="1:17">
      <c r="A26" s="1310"/>
      <c r="B26" s="1310"/>
      <c r="C26" s="1311" t="s">
        <v>475</v>
      </c>
      <c r="D26" s="1317">
        <v>182.20338753184447</v>
      </c>
      <c r="E26" s="1340"/>
      <c r="F26" s="1318">
        <v>81.8655773472573</v>
      </c>
      <c r="G26" s="1318">
        <v>91.101693765922235</v>
      </c>
      <c r="H26" s="1318">
        <v>106.63516228822235</v>
      </c>
      <c r="I26" s="1318">
        <v>104.53604492034397</v>
      </c>
      <c r="J26" s="1318">
        <v>115.87127870688727</v>
      </c>
      <c r="K26" s="1318"/>
      <c r="L26" s="1318">
        <v>92.361164186649276</v>
      </c>
      <c r="M26" s="1318">
        <v>98.238692816708763</v>
      </c>
      <c r="N26" s="1318"/>
      <c r="O26" s="1318"/>
      <c r="P26" s="1319">
        <v>100.66947072871196</v>
      </c>
      <c r="Q26" s="1320"/>
    </row>
    <row r="27" spans="1:17">
      <c r="A27" s="1321"/>
      <c r="B27" s="1321"/>
      <c r="C27" s="1322" t="s">
        <v>476</v>
      </c>
      <c r="D27" s="1323">
        <v>3.2143732993892407</v>
      </c>
      <c r="E27" s="1324"/>
      <c r="F27" s="1324">
        <v>19.120528780465023</v>
      </c>
      <c r="G27" s="1324">
        <v>11.266247036704</v>
      </c>
      <c r="H27" s="1324">
        <v>3.8340087117982979</v>
      </c>
      <c r="I27" s="1324">
        <v>26.68776494493817</v>
      </c>
      <c r="J27" s="1324">
        <v>4.5213182141981303</v>
      </c>
      <c r="K27" s="1324"/>
      <c r="L27" s="1324">
        <v>2.6462963179222481</v>
      </c>
      <c r="M27" s="1324">
        <v>9.6366969905758459</v>
      </c>
      <c r="N27" s="1324"/>
      <c r="O27" s="1324"/>
      <c r="P27" s="1325">
        <v>2.5250201445738112</v>
      </c>
      <c r="Q27" s="1326"/>
    </row>
    <row r="28" spans="1:17" ht="15">
      <c r="A28" s="1285" t="s">
        <v>480</v>
      </c>
      <c r="B28" s="1285" t="s">
        <v>484</v>
      </c>
      <c r="C28" s="1296" t="s">
        <v>485</v>
      </c>
      <c r="D28" s="1327"/>
      <c r="E28" s="1328"/>
      <c r="F28" s="1328"/>
      <c r="G28" s="1328"/>
      <c r="H28" s="1328"/>
      <c r="I28" s="1328"/>
      <c r="J28" s="1328"/>
      <c r="K28" s="1328"/>
      <c r="L28" s="1328"/>
      <c r="M28" s="1328"/>
      <c r="N28" s="1328"/>
      <c r="O28" s="1328"/>
      <c r="P28" s="1328"/>
      <c r="Q28" s="1421"/>
    </row>
    <row r="29" spans="1:17">
      <c r="C29" s="1300" t="s">
        <v>483</v>
      </c>
      <c r="D29" s="1301">
        <v>3.97</v>
      </c>
      <c r="E29" s="1302"/>
      <c r="F29" s="1302"/>
      <c r="G29" s="1302">
        <v>1.93</v>
      </c>
      <c r="H29" s="1341" t="e">
        <v>#N/A</v>
      </c>
      <c r="I29" s="1302">
        <v>2.12</v>
      </c>
      <c r="J29" s="1302">
        <v>2.46</v>
      </c>
      <c r="K29" s="1302"/>
      <c r="L29" s="1302">
        <v>1.93</v>
      </c>
      <c r="M29" s="1302"/>
      <c r="N29" s="1302"/>
      <c r="O29" s="1302"/>
      <c r="P29" s="1303">
        <v>2.5703</v>
      </c>
      <c r="Q29" s="1304">
        <v>2.2197639929376725</v>
      </c>
    </row>
    <row r="30" spans="1:17">
      <c r="C30" s="1305" t="s">
        <v>473</v>
      </c>
      <c r="D30" s="1306">
        <v>3.97</v>
      </c>
      <c r="E30" s="1336"/>
      <c r="F30" s="1336"/>
      <c r="G30" s="1336">
        <v>1.9100000000000001</v>
      </c>
      <c r="H30" s="1336" t="e">
        <v>#N/A</v>
      </c>
      <c r="I30" s="1336">
        <v>2.12</v>
      </c>
      <c r="J30" s="1336">
        <v>2.46</v>
      </c>
      <c r="K30" s="1336"/>
      <c r="L30" s="1336">
        <v>2.13</v>
      </c>
      <c r="M30" s="1336"/>
      <c r="N30" s="1336"/>
      <c r="O30" s="1336"/>
      <c r="P30" s="1337">
        <v>2.2684000000000002</v>
      </c>
      <c r="Q30" s="1338">
        <v>2.2118178319774517</v>
      </c>
    </row>
    <row r="31" spans="1:17">
      <c r="A31" s="1310"/>
      <c r="B31" s="1310"/>
      <c r="C31" s="1311" t="s">
        <v>474</v>
      </c>
      <c r="D31" s="1312">
        <v>0</v>
      </c>
      <c r="E31" s="1314"/>
      <c r="F31" s="1314">
        <v>0</v>
      </c>
      <c r="G31" s="1313">
        <v>1.9999999999999796E-2</v>
      </c>
      <c r="H31" s="1313" t="e">
        <v>#N/A</v>
      </c>
      <c r="I31" s="1313">
        <v>0</v>
      </c>
      <c r="J31" s="1313">
        <v>0</v>
      </c>
      <c r="K31" s="1313"/>
      <c r="L31" s="1313">
        <v>-0.19999999999999996</v>
      </c>
      <c r="M31" s="1314">
        <v>0</v>
      </c>
      <c r="N31" s="1314"/>
      <c r="O31" s="1314"/>
      <c r="P31" s="1339">
        <v>0.30189999999999984</v>
      </c>
      <c r="Q31" s="1316">
        <v>7.9461609602207162E-3</v>
      </c>
    </row>
    <row r="32" spans="1:17">
      <c r="A32" s="1310"/>
      <c r="B32" s="1310"/>
      <c r="C32" s="1311" t="s">
        <v>475</v>
      </c>
      <c r="D32" s="1317">
        <v>178.84784205126402</v>
      </c>
      <c r="E32" s="1340"/>
      <c r="F32" s="1340"/>
      <c r="G32" s="1318">
        <v>86.946180140790815</v>
      </c>
      <c r="H32" s="1318" t="e">
        <v>#N/A</v>
      </c>
      <c r="I32" s="1318">
        <v>95.505648652060387</v>
      </c>
      <c r="J32" s="1318">
        <v>110.82259230380591</v>
      </c>
      <c r="K32" s="1318"/>
      <c r="L32" s="1318">
        <v>86.946180140790815</v>
      </c>
      <c r="M32" s="1318"/>
      <c r="N32" s="1318"/>
      <c r="O32" s="1318"/>
      <c r="P32" s="1319">
        <v>115.79158902376925</v>
      </c>
      <c r="Q32" s="1320"/>
    </row>
    <row r="33" spans="1:17">
      <c r="A33" s="1321"/>
      <c r="B33" s="1321"/>
      <c r="C33" s="1322" t="s">
        <v>476</v>
      </c>
      <c r="D33" s="1323">
        <v>2.6988532315430511</v>
      </c>
      <c r="E33" s="1324"/>
      <c r="F33" s="1324"/>
      <c r="G33" s="1324">
        <v>21.145086421360766</v>
      </c>
      <c r="H33" s="1324">
        <v>7.0333504249852821</v>
      </c>
      <c r="I33" s="1324">
        <v>21.015406903399612</v>
      </c>
      <c r="J33" s="1324">
        <v>15.082433308645394</v>
      </c>
      <c r="K33" s="1324"/>
      <c r="L33" s="1324">
        <v>4.4744859617852368</v>
      </c>
      <c r="M33" s="1324"/>
      <c r="N33" s="1324"/>
      <c r="O33" s="1324"/>
      <c r="P33" s="1325">
        <v>3.3469795252861498</v>
      </c>
      <c r="Q33" s="1326"/>
    </row>
    <row r="34" spans="1:17" ht="15">
      <c r="A34" s="1285" t="s">
        <v>480</v>
      </c>
      <c r="B34" s="1285" t="s">
        <v>486</v>
      </c>
      <c r="C34" s="1296" t="s">
        <v>487</v>
      </c>
      <c r="D34" s="1327"/>
      <c r="E34" s="1328"/>
      <c r="F34" s="1328"/>
      <c r="G34" s="1328"/>
      <c r="H34" s="1328"/>
      <c r="I34" s="1328"/>
      <c r="J34" s="1328"/>
      <c r="K34" s="1328"/>
      <c r="L34" s="1328"/>
      <c r="M34" s="1328"/>
      <c r="N34" s="1328"/>
      <c r="O34" s="1328"/>
      <c r="P34" s="1328"/>
      <c r="Q34" s="1421"/>
    </row>
    <row r="35" spans="1:17">
      <c r="C35" s="1300" t="s">
        <v>483</v>
      </c>
      <c r="D35" s="1301">
        <v>2.72</v>
      </c>
      <c r="E35" s="1302"/>
      <c r="F35" s="1302"/>
      <c r="G35" s="1302">
        <v>2.12</v>
      </c>
      <c r="H35" s="1342" t="e">
        <v>#N/A</v>
      </c>
      <c r="I35" s="1302">
        <v>2.48</v>
      </c>
      <c r="J35" s="1302">
        <v>2.9</v>
      </c>
      <c r="K35" s="1302"/>
      <c r="L35" s="1302">
        <v>1.6</v>
      </c>
      <c r="M35" s="1302"/>
      <c r="N35" s="1302"/>
      <c r="O35" s="1302"/>
      <c r="P35" s="1303">
        <v>1.9175</v>
      </c>
      <c r="Q35" s="1304">
        <v>2.4462773167753991</v>
      </c>
    </row>
    <row r="36" spans="1:17">
      <c r="C36" s="1305" t="s">
        <v>473</v>
      </c>
      <c r="D36" s="1306">
        <v>2.72</v>
      </c>
      <c r="E36" s="1343"/>
      <c r="F36" s="1343"/>
      <c r="G36" s="1343">
        <v>2.0300000000000002</v>
      </c>
      <c r="H36" s="1307" t="e">
        <v>#N/A</v>
      </c>
      <c r="I36" s="1307">
        <v>2.48</v>
      </c>
      <c r="J36" s="1307">
        <v>2.9</v>
      </c>
      <c r="K36" s="1307"/>
      <c r="L36" s="1307">
        <v>1.78</v>
      </c>
      <c r="M36" s="1307"/>
      <c r="N36" s="1307"/>
      <c r="O36" s="1307"/>
      <c r="P36" s="1308">
        <v>1.8717000000000001</v>
      </c>
      <c r="Q36" s="1309">
        <v>2.4368584910915265</v>
      </c>
    </row>
    <row r="37" spans="1:17">
      <c r="A37" s="1310"/>
      <c r="B37" s="1310"/>
      <c r="C37" s="1311" t="s">
        <v>474</v>
      </c>
      <c r="D37" s="1312">
        <v>0</v>
      </c>
      <c r="E37" s="1314"/>
      <c r="F37" s="1314"/>
      <c r="G37" s="1313">
        <v>8.9999999999999858E-2</v>
      </c>
      <c r="H37" s="1313" t="e">
        <v>#N/A</v>
      </c>
      <c r="I37" s="1313">
        <v>0</v>
      </c>
      <c r="J37" s="1313">
        <v>0</v>
      </c>
      <c r="K37" s="1313"/>
      <c r="L37" s="1313">
        <v>-0.17999999999999994</v>
      </c>
      <c r="M37" s="1314"/>
      <c r="N37" s="1314"/>
      <c r="O37" s="1314"/>
      <c r="P37" s="1339">
        <v>4.5799999999999841E-2</v>
      </c>
      <c r="Q37" s="1316">
        <v>9.4188256838725337E-3</v>
      </c>
    </row>
    <row r="38" spans="1:17">
      <c r="A38" s="1310"/>
      <c r="B38" s="1310"/>
      <c r="C38" s="1311" t="s">
        <v>475</v>
      </c>
      <c r="D38" s="1317">
        <v>111.18935622496852</v>
      </c>
      <c r="E38" s="1340"/>
      <c r="F38" s="1340"/>
      <c r="G38" s="1318">
        <v>86.66229235181369</v>
      </c>
      <c r="H38" s="1318" t="e">
        <v>#N/A</v>
      </c>
      <c r="I38" s="1318">
        <v>101.37853067570659</v>
      </c>
      <c r="J38" s="1318">
        <v>118.54747538691497</v>
      </c>
      <c r="K38" s="1318"/>
      <c r="L38" s="1318">
        <v>65.405503661746195</v>
      </c>
      <c r="M38" s="1318"/>
      <c r="N38" s="1318"/>
      <c r="O38" s="1318"/>
      <c r="P38" s="1319">
        <v>78.384408294623938</v>
      </c>
      <c r="Q38" s="1320"/>
    </row>
    <row r="39" spans="1:17" ht="13.5" thickBot="1">
      <c r="A39" s="1321"/>
      <c r="B39" s="1321"/>
      <c r="C39" s="1329" t="s">
        <v>476</v>
      </c>
      <c r="D39" s="1330">
        <v>5.0252587991718434</v>
      </c>
      <c r="E39" s="1331"/>
      <c r="F39" s="1331" t="e">
        <v>#N/A</v>
      </c>
      <c r="G39" s="1331">
        <v>13.277708764665288</v>
      </c>
      <c r="H39" s="1331">
        <v>8.2512077294686001</v>
      </c>
      <c r="I39" s="1331">
        <v>33.224706694271916</v>
      </c>
      <c r="J39" s="1331">
        <v>14.245134575569359</v>
      </c>
      <c r="K39" s="1331" t="e">
        <v>#N/A</v>
      </c>
      <c r="L39" s="1331">
        <v>3.6093857832988276</v>
      </c>
      <c r="M39" s="1331" t="e">
        <v>#N/A</v>
      </c>
      <c r="N39" s="1331" t="e">
        <v>#N/A</v>
      </c>
      <c r="O39" s="1331" t="e">
        <v>#N/A</v>
      </c>
      <c r="P39" s="1332">
        <v>2.9739130434782615</v>
      </c>
      <c r="Q39" s="1333"/>
    </row>
    <row r="40" spans="1:17" ht="13.5" thickBot="1">
      <c r="C40" s="1422"/>
      <c r="D40" s="1420"/>
      <c r="E40" s="1420"/>
      <c r="F40" s="1420"/>
      <c r="G40" s="1420"/>
      <c r="H40" s="1420"/>
      <c r="I40" s="1420"/>
      <c r="J40" s="1420"/>
      <c r="K40" s="1420"/>
      <c r="L40" s="1420"/>
      <c r="M40" s="1420"/>
      <c r="N40" s="1420"/>
      <c r="O40" s="1420"/>
      <c r="P40" s="1420"/>
      <c r="Q40" s="1423"/>
    </row>
    <row r="41" spans="1:17" ht="19.5" thickBot="1">
      <c r="A41" s="1287" t="s">
        <v>488</v>
      </c>
      <c r="B41" s="1287" t="s">
        <v>489</v>
      </c>
      <c r="C41" s="1288" t="s">
        <v>490</v>
      </c>
      <c r="D41" s="1289"/>
      <c r="E41" s="1289"/>
      <c r="F41" s="1289"/>
      <c r="G41" s="1289"/>
      <c r="H41" s="1289"/>
      <c r="I41" s="1289"/>
      <c r="J41" s="1289"/>
      <c r="K41" s="1289"/>
      <c r="L41" s="1289"/>
      <c r="M41" s="1289"/>
      <c r="N41" s="1289"/>
      <c r="O41" s="1289"/>
      <c r="P41" s="1289"/>
      <c r="Q41" s="1290"/>
    </row>
    <row r="42" spans="1:17" ht="13.5" thickBot="1">
      <c r="A42" s="1287"/>
      <c r="B42" s="1287"/>
      <c r="C42" s="1291"/>
      <c r="D42" s="1292" t="s">
        <v>392</v>
      </c>
      <c r="E42" s="1293" t="s">
        <v>395</v>
      </c>
      <c r="F42" s="1293" t="s">
        <v>396</v>
      </c>
      <c r="G42" s="1293" t="s">
        <v>399</v>
      </c>
      <c r="H42" s="1293" t="s">
        <v>401</v>
      </c>
      <c r="I42" s="1293" t="s">
        <v>402</v>
      </c>
      <c r="J42" s="1293" t="s">
        <v>404</v>
      </c>
      <c r="K42" s="1293" t="s">
        <v>411</v>
      </c>
      <c r="L42" s="1293" t="s">
        <v>412</v>
      </c>
      <c r="M42" s="1293" t="s">
        <v>413</v>
      </c>
      <c r="N42" s="1293" t="s">
        <v>414</v>
      </c>
      <c r="O42" s="1293" t="s">
        <v>415</v>
      </c>
      <c r="P42" s="1293" t="s">
        <v>419</v>
      </c>
      <c r="Q42" s="1344" t="s">
        <v>468</v>
      </c>
    </row>
    <row r="43" spans="1:17">
      <c r="C43" s="1345" t="s">
        <v>491</v>
      </c>
      <c r="D43" s="1346">
        <v>567.75</v>
      </c>
      <c r="E43" s="1347"/>
      <c r="F43" s="1348">
        <v>416</v>
      </c>
      <c r="G43" s="1348"/>
      <c r="H43" s="1348" t="e">
        <v>#N/A</v>
      </c>
      <c r="I43" s="1348">
        <v>587</v>
      </c>
      <c r="J43" s="1348">
        <v>478.37</v>
      </c>
      <c r="K43" s="1347">
        <v>327.95</v>
      </c>
      <c r="L43" s="1347"/>
      <c r="M43" s="1347"/>
      <c r="N43" s="1347"/>
      <c r="O43" s="1347"/>
      <c r="P43" s="1347"/>
      <c r="Q43" s="1304">
        <v>458.77560085639237</v>
      </c>
    </row>
    <row r="44" spans="1:17">
      <c r="C44" s="1305" t="s">
        <v>473</v>
      </c>
      <c r="D44" s="1349">
        <v>569.75</v>
      </c>
      <c r="E44" s="1336"/>
      <c r="F44" s="1336">
        <v>419</v>
      </c>
      <c r="G44" s="1336" t="e">
        <v>#N/A</v>
      </c>
      <c r="H44" s="1336" t="e">
        <v>#N/A</v>
      </c>
      <c r="I44" s="1336">
        <v>589</v>
      </c>
      <c r="J44" s="1336">
        <v>475.37</v>
      </c>
      <c r="K44" s="1336">
        <v>327.95</v>
      </c>
      <c r="L44" s="1336"/>
      <c r="M44" s="1336"/>
      <c r="N44" s="1336"/>
      <c r="O44" s="1336"/>
      <c r="P44" s="1336"/>
      <c r="Q44" s="1350">
        <v>459.33813617635712</v>
      </c>
    </row>
    <row r="45" spans="1:17">
      <c r="A45" s="1310"/>
      <c r="B45" s="1310"/>
      <c r="C45" s="1311" t="s">
        <v>474</v>
      </c>
      <c r="D45" s="1312">
        <v>-2</v>
      </c>
      <c r="E45" s="1314">
        <v>0</v>
      </c>
      <c r="F45" s="1313">
        <v>-3</v>
      </c>
      <c r="G45" s="1313" t="e">
        <v>#N/A</v>
      </c>
      <c r="H45" s="1313" t="e">
        <v>#N/A</v>
      </c>
      <c r="I45" s="1313">
        <v>-2</v>
      </c>
      <c r="J45" s="1313">
        <v>3</v>
      </c>
      <c r="K45" s="1313">
        <v>0</v>
      </c>
      <c r="L45" s="1314">
        <v>0</v>
      </c>
      <c r="M45" s="1314">
        <v>0</v>
      </c>
      <c r="N45" s="1314">
        <v>0</v>
      </c>
      <c r="O45" s="1314">
        <v>0</v>
      </c>
      <c r="P45" s="1314">
        <v>0</v>
      </c>
      <c r="Q45" s="1351">
        <v>-0.56253531996475203</v>
      </c>
    </row>
    <row r="46" spans="1:17">
      <c r="A46" s="1310"/>
      <c r="B46" s="1310"/>
      <c r="C46" s="1311" t="s">
        <v>475</v>
      </c>
      <c r="D46" s="1317">
        <v>123.75331184574465</v>
      </c>
      <c r="E46" s="1318"/>
      <c r="F46" s="1318">
        <v>90.676138666366839</v>
      </c>
      <c r="G46" s="1318"/>
      <c r="H46" s="1318" t="e">
        <v>#N/A</v>
      </c>
      <c r="I46" s="1318">
        <v>127.9492629739359</v>
      </c>
      <c r="J46" s="1318">
        <v>104.2710203217065</v>
      </c>
      <c r="K46" s="1318">
        <v>71.483749220276451</v>
      </c>
      <c r="L46" s="1318"/>
      <c r="M46" s="1318"/>
      <c r="N46" s="1318"/>
      <c r="O46" s="1318"/>
      <c r="P46" s="1318"/>
      <c r="Q46" s="1352"/>
    </row>
    <row r="47" spans="1:17" ht="13.5" thickBot="1">
      <c r="A47" s="1321"/>
      <c r="B47" s="1321"/>
      <c r="C47" s="1329" t="s">
        <v>476</v>
      </c>
      <c r="D47" s="1330">
        <v>8.1475975808755514</v>
      </c>
      <c r="E47" s="1331"/>
      <c r="F47" s="1331">
        <v>7.8442386004328863</v>
      </c>
      <c r="G47" s="1331"/>
      <c r="H47" s="1331">
        <v>2.7495993143554407</v>
      </c>
      <c r="I47" s="1331">
        <v>30.123813074699424</v>
      </c>
      <c r="J47" s="1331">
        <v>15.122917282019745</v>
      </c>
      <c r="K47" s="1331">
        <v>36.011834147616952</v>
      </c>
      <c r="L47" s="1331"/>
      <c r="M47" s="1331"/>
      <c r="N47" s="1331"/>
      <c r="O47" s="1331"/>
      <c r="P47" s="1331"/>
      <c r="Q47" s="1353"/>
    </row>
    <row r="48" spans="1:17">
      <c r="C48" s="1354" t="s">
        <v>492</v>
      </c>
    </row>
  </sheetData>
  <mergeCells count="1">
    <mergeCell ref="C3:Q3"/>
  </mergeCells>
  <conditionalFormatting sqref="D15:Q15 D18:Q18 D23:O27 D30:O33 D36:O39 Q23:Q27 D8:Q12 Q36:Q39 Q30:Q33 D43:P43 D44:Q47">
    <cfRule type="containsErrors" dxfId="13" priority="15" stopIfTrue="1">
      <formula>ISERROR(D8)</formula>
    </cfRule>
  </conditionalFormatting>
  <conditionalFormatting sqref="D14:Q14">
    <cfRule type="containsErrors" dxfId="12" priority="14" stopIfTrue="1">
      <formula>ISERROR(D14)</formula>
    </cfRule>
  </conditionalFormatting>
  <conditionalFormatting sqref="D29:O29 Q29">
    <cfRule type="containsErrors" dxfId="11" priority="13" stopIfTrue="1">
      <formula>ISERROR(D29)</formula>
    </cfRule>
  </conditionalFormatting>
  <conditionalFormatting sqref="D35:O35 Q35">
    <cfRule type="containsErrors" dxfId="10" priority="12" stopIfTrue="1">
      <formula>ISERROR(D35)</formula>
    </cfRule>
  </conditionalFormatting>
  <conditionalFormatting sqref="D16:Q16 Q17">
    <cfRule type="containsErrors" dxfId="9" priority="11" stopIfTrue="1">
      <formula>ISERROR(D16)</formula>
    </cfRule>
  </conditionalFormatting>
  <conditionalFormatting sqref="D1:G1">
    <cfRule type="expression" dxfId="8" priority="10">
      <formula>#REF!&gt;0</formula>
    </cfRule>
  </conditionalFormatting>
  <conditionalFormatting sqref="P23:P27 P30:P33 P36:P39">
    <cfRule type="containsErrors" dxfId="7" priority="9" stopIfTrue="1">
      <formula>ISERROR(P23)</formula>
    </cfRule>
  </conditionalFormatting>
  <conditionalFormatting sqref="P29">
    <cfRule type="containsErrors" dxfId="6" priority="8" stopIfTrue="1">
      <formula>ISERROR(P29)</formula>
    </cfRule>
  </conditionalFormatting>
  <conditionalFormatting sqref="P35">
    <cfRule type="containsErrors" dxfId="5" priority="7" stopIfTrue="1">
      <formula>ISERROR(P35)</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M1">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N17" sqref="N17"/>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7.5703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566" t="s">
        <v>303</v>
      </c>
    </row>
    <row r="2" spans="1:20" ht="26.25" customHeight="1">
      <c r="A2" s="567" t="s">
        <v>304</v>
      </c>
    </row>
    <row r="5" spans="1:20" ht="38.25" customHeight="1" thickBot="1">
      <c r="A5" s="1507" t="s">
        <v>504</v>
      </c>
      <c r="B5" s="1507"/>
      <c r="C5" s="1507"/>
      <c r="D5" s="1507"/>
      <c r="E5" s="1507"/>
      <c r="F5" s="1507"/>
      <c r="H5" s="649" t="s">
        <v>330</v>
      </c>
    </row>
    <row r="6" spans="1:20" ht="15.75" customHeight="1" thickBot="1">
      <c r="A6" s="1508" t="s">
        <v>169</v>
      </c>
      <c r="B6" s="1499" t="s">
        <v>506</v>
      </c>
      <c r="C6" s="1500"/>
      <c r="D6" s="1501"/>
      <c r="E6" s="1502" t="s">
        <v>509</v>
      </c>
      <c r="F6" s="1504" t="s">
        <v>510</v>
      </c>
    </row>
    <row r="7" spans="1:20" ht="21" customHeight="1" thickBot="1">
      <c r="A7" s="1509"/>
      <c r="B7" s="1143" t="s">
        <v>311</v>
      </c>
      <c r="C7" s="1143" t="s">
        <v>319</v>
      </c>
      <c r="D7" s="1143" t="s">
        <v>320</v>
      </c>
      <c r="E7" s="1503"/>
      <c r="F7" s="1505"/>
    </row>
    <row r="8" spans="1:20" ht="17.25" customHeight="1" thickBot="1">
      <c r="A8" s="846" t="s">
        <v>170</v>
      </c>
      <c r="B8" s="733">
        <v>16251.866</v>
      </c>
      <c r="C8" s="733">
        <v>5059.6899999999996</v>
      </c>
      <c r="D8" s="882">
        <f t="shared" ref="D8:D13" si="0">(C8/B8)*100</f>
        <v>31.132978822247242</v>
      </c>
      <c r="E8" s="733">
        <v>14038.891</v>
      </c>
      <c r="F8" s="882">
        <f t="shared" ref="F8:F13" si="1">((B8-E8)/E8)*100</f>
        <v>15.763175310642419</v>
      </c>
      <c r="H8" s="678" t="s">
        <v>171</v>
      </c>
    </row>
    <row r="9" spans="1:20" ht="18" customHeight="1" thickBot="1">
      <c r="A9" s="847" t="s">
        <v>172</v>
      </c>
      <c r="B9" s="734">
        <v>48409</v>
      </c>
      <c r="C9" s="734">
        <v>11376</v>
      </c>
      <c r="D9" s="883">
        <f t="shared" si="0"/>
        <v>23.499762440868434</v>
      </c>
      <c r="E9" s="734">
        <v>50520</v>
      </c>
      <c r="F9" s="883">
        <f t="shared" si="1"/>
        <v>-4.1785431512272364</v>
      </c>
      <c r="H9" s="648">
        <f>B9-E9</f>
        <v>-2111</v>
      </c>
      <c r="O9"/>
      <c r="P9"/>
      <c r="Q9"/>
      <c r="R9"/>
      <c r="S9"/>
      <c r="T9"/>
    </row>
    <row r="10" spans="1:20" ht="15" customHeight="1" thickBot="1">
      <c r="A10" s="848" t="s">
        <v>305</v>
      </c>
      <c r="B10" s="735">
        <v>14811</v>
      </c>
      <c r="C10" s="1087">
        <v>0</v>
      </c>
      <c r="D10" s="883">
        <f t="shared" si="0"/>
        <v>0</v>
      </c>
      <c r="E10" s="736">
        <v>21098</v>
      </c>
      <c r="F10" s="883">
        <f t="shared" si="1"/>
        <v>-29.799033083704618</v>
      </c>
      <c r="O10"/>
      <c r="P10"/>
      <c r="Q10"/>
      <c r="R10"/>
      <c r="S10"/>
      <c r="T10"/>
    </row>
    <row r="11" spans="1:20" ht="17.25" customHeight="1" thickBot="1">
      <c r="A11" s="847" t="s">
        <v>173</v>
      </c>
      <c r="B11" s="1280">
        <v>270617.55</v>
      </c>
      <c r="C11" s="738">
        <v>11085.616</v>
      </c>
      <c r="D11" s="884">
        <f t="shared" si="0"/>
        <v>4.0964142938992687</v>
      </c>
      <c r="E11" s="738">
        <v>275566.08799999999</v>
      </c>
      <c r="F11" s="884">
        <f t="shared" si="1"/>
        <v>-1.7957717641947295</v>
      </c>
      <c r="J11" s="843"/>
      <c r="O11"/>
      <c r="P11"/>
      <c r="Q11"/>
      <c r="R11"/>
      <c r="S11"/>
      <c r="T11"/>
    </row>
    <row r="12" spans="1:20" ht="15" customHeight="1" thickBot="1">
      <c r="A12" s="846" t="s">
        <v>174</v>
      </c>
      <c r="B12" s="733">
        <v>103137.30899999999</v>
      </c>
      <c r="C12" s="733">
        <v>20918.491000000002</v>
      </c>
      <c r="D12" s="883">
        <f t="shared" si="0"/>
        <v>20.282176452751933</v>
      </c>
      <c r="E12" s="733">
        <v>106578.781</v>
      </c>
      <c r="F12" s="883">
        <f t="shared" si="1"/>
        <v>-3.2290404972824831</v>
      </c>
      <c r="O12"/>
      <c r="P12"/>
      <c r="Q12"/>
      <c r="R12"/>
      <c r="S12"/>
      <c r="T12"/>
    </row>
    <row r="13" spans="1:20" ht="15" customHeight="1" thickBot="1">
      <c r="A13" s="846" t="s">
        <v>175</v>
      </c>
      <c r="B13" s="733">
        <f>B11+B12</f>
        <v>373754.859</v>
      </c>
      <c r="C13" s="733">
        <f>C11+C12</f>
        <v>32004.107000000004</v>
      </c>
      <c r="D13" s="885">
        <f t="shared" si="0"/>
        <v>8.5628604496617413</v>
      </c>
      <c r="E13" s="733">
        <f>E11+E12</f>
        <v>382144.86900000001</v>
      </c>
      <c r="F13" s="885">
        <f t="shared" si="1"/>
        <v>-2.1955050768979469</v>
      </c>
      <c r="O13"/>
      <c r="P13"/>
      <c r="Q13"/>
      <c r="R13"/>
      <c r="S13"/>
      <c r="T13"/>
    </row>
    <row r="14" spans="1:20">
      <c r="E14" s="1075"/>
      <c r="O14"/>
      <c r="P14"/>
      <c r="Q14"/>
      <c r="R14"/>
      <c r="S14"/>
      <c r="T14"/>
    </row>
    <row r="15" spans="1:20">
      <c r="L15" s="1075"/>
      <c r="O15"/>
      <c r="P15"/>
      <c r="Q15"/>
      <c r="R15"/>
      <c r="S15"/>
      <c r="T15"/>
    </row>
    <row r="16" spans="1:20" ht="15.75">
      <c r="A16" s="570" t="s">
        <v>306</v>
      </c>
      <c r="L16" s="1075"/>
      <c r="O16"/>
      <c r="P16"/>
      <c r="Q16"/>
      <c r="R16"/>
      <c r="S16"/>
      <c r="T16"/>
    </row>
    <row r="17" spans="1:20">
      <c r="L17" s="1075"/>
      <c r="O17"/>
      <c r="P17"/>
      <c r="Q17"/>
      <c r="R17"/>
      <c r="S17"/>
      <c r="T17"/>
    </row>
    <row r="18" spans="1:20" ht="33" customHeight="1" thickBot="1">
      <c r="A18" s="1507" t="s">
        <v>505</v>
      </c>
      <c r="B18" s="1507"/>
      <c r="C18" s="1507"/>
      <c r="D18" s="1507"/>
      <c r="E18" s="1507"/>
      <c r="F18" s="1507"/>
      <c r="L18" s="1075"/>
      <c r="O18"/>
      <c r="P18"/>
      <c r="Q18"/>
      <c r="R18"/>
      <c r="S18"/>
      <c r="T18"/>
    </row>
    <row r="19" spans="1:20" ht="16.5" customHeight="1" thickBot="1">
      <c r="A19" s="1497" t="s">
        <v>176</v>
      </c>
      <c r="B19" s="1499" t="s">
        <v>506</v>
      </c>
      <c r="C19" s="1500"/>
      <c r="D19" s="1501"/>
      <c r="E19" s="1502" t="s">
        <v>509</v>
      </c>
      <c r="F19" s="1504" t="s">
        <v>510</v>
      </c>
      <c r="L19" s="1075"/>
      <c r="O19"/>
      <c r="P19"/>
      <c r="Q19"/>
      <c r="R19"/>
      <c r="S19"/>
      <c r="T19"/>
    </row>
    <row r="20" spans="1:20" ht="21" customHeight="1" thickBot="1">
      <c r="A20" s="1498"/>
      <c r="B20" s="845" t="s">
        <v>311</v>
      </c>
      <c r="C20" s="845" t="s">
        <v>442</v>
      </c>
      <c r="D20" s="845" t="s">
        <v>443</v>
      </c>
      <c r="E20" s="1503"/>
      <c r="F20" s="1505"/>
      <c r="L20" s="1164"/>
      <c r="O20"/>
      <c r="P20"/>
      <c r="Q20"/>
      <c r="R20"/>
      <c r="S20"/>
      <c r="T20"/>
    </row>
    <row r="21" spans="1:20" ht="15.75" thickBot="1">
      <c r="A21" s="568" t="s">
        <v>170</v>
      </c>
      <c r="B21" s="733">
        <v>29945.039000000001</v>
      </c>
      <c r="C21" s="739">
        <v>0</v>
      </c>
      <c r="D21" s="882">
        <f t="shared" ref="D21:D26" si="2">(C21/B21)*100</f>
        <v>0</v>
      </c>
      <c r="E21" s="733">
        <v>32996.713000000003</v>
      </c>
      <c r="F21" s="882">
        <f t="shared" ref="F21:F26" si="3">((B21-E21)/E21)*100</f>
        <v>-9.2484181681975492</v>
      </c>
      <c r="H21" s="678" t="s">
        <v>177</v>
      </c>
      <c r="O21"/>
      <c r="P21"/>
      <c r="Q21"/>
      <c r="R21"/>
      <c r="S21"/>
      <c r="T21"/>
    </row>
    <row r="22" spans="1:20" ht="15.75" thickBot="1">
      <c r="A22" s="568" t="s">
        <v>172</v>
      </c>
      <c r="B22" s="733">
        <v>120960</v>
      </c>
      <c r="C22" s="739">
        <v>0</v>
      </c>
      <c r="D22" s="883">
        <f t="shared" si="2"/>
        <v>0</v>
      </c>
      <c r="E22" s="733">
        <v>161383</v>
      </c>
      <c r="F22" s="883">
        <f t="shared" si="3"/>
        <v>-25.047867495337179</v>
      </c>
      <c r="H22" s="648">
        <f>B22-E22</f>
        <v>-40423</v>
      </c>
      <c r="O22"/>
      <c r="P22"/>
      <c r="Q22"/>
      <c r="R22"/>
      <c r="S22"/>
      <c r="T22"/>
    </row>
    <row r="23" spans="1:20" ht="15.75" thickBot="1">
      <c r="A23" s="569" t="s">
        <v>305</v>
      </c>
      <c r="B23" s="736">
        <v>32776</v>
      </c>
      <c r="C23" s="740">
        <v>0</v>
      </c>
      <c r="D23" s="883">
        <f t="shared" si="2"/>
        <v>0</v>
      </c>
      <c r="E23" s="736">
        <v>48910</v>
      </c>
      <c r="F23" s="883">
        <f t="shared" si="3"/>
        <v>-32.987119198527907</v>
      </c>
      <c r="O23"/>
      <c r="P23"/>
      <c r="Q23"/>
      <c r="R23"/>
      <c r="S23"/>
      <c r="T23"/>
    </row>
    <row r="24" spans="1:20" ht="15.75" thickBot="1">
      <c r="A24" s="568" t="s">
        <v>173</v>
      </c>
      <c r="B24" s="733">
        <v>15975.705</v>
      </c>
      <c r="C24" s="741">
        <v>33.841999999999999</v>
      </c>
      <c r="D24" s="884">
        <f t="shared" si="2"/>
        <v>0.21183415692765983</v>
      </c>
      <c r="E24" s="733">
        <v>19137.920999999998</v>
      </c>
      <c r="F24" s="884">
        <f t="shared" si="3"/>
        <v>-16.523299474378636</v>
      </c>
      <c r="O24"/>
      <c r="P24"/>
      <c r="Q24"/>
      <c r="R24"/>
      <c r="S24"/>
      <c r="T24"/>
    </row>
    <row r="25" spans="1:20" ht="15.75" thickBot="1">
      <c r="A25" s="568" t="s">
        <v>174</v>
      </c>
      <c r="B25" s="733">
        <v>5661.9340000000002</v>
      </c>
      <c r="C25" s="741">
        <v>26.254999999999999</v>
      </c>
      <c r="D25" s="883">
        <f t="shared" si="2"/>
        <v>0.46371080976924134</v>
      </c>
      <c r="E25" s="733">
        <v>5243.3869999999997</v>
      </c>
      <c r="F25" s="883">
        <f t="shared" si="3"/>
        <v>7.9823785656103681</v>
      </c>
      <c r="O25"/>
      <c r="P25"/>
      <c r="Q25"/>
      <c r="R25"/>
      <c r="S25"/>
      <c r="T25"/>
    </row>
    <row r="26" spans="1:20" ht="15.75" thickBot="1">
      <c r="A26" s="568" t="s">
        <v>175</v>
      </c>
      <c r="B26" s="733">
        <f>B24+B25</f>
        <v>21637.638999999999</v>
      </c>
      <c r="C26" s="742">
        <f>C24+C25</f>
        <v>60.096999999999994</v>
      </c>
      <c r="D26" s="885">
        <f t="shared" si="2"/>
        <v>0.27774287203885784</v>
      </c>
      <c r="E26" s="733">
        <f>E24+E25</f>
        <v>24381.307999999997</v>
      </c>
      <c r="F26" s="885">
        <f t="shared" si="3"/>
        <v>-11.253165744840262</v>
      </c>
      <c r="O26"/>
      <c r="P26"/>
      <c r="Q26"/>
      <c r="R26"/>
      <c r="S26"/>
      <c r="T26"/>
    </row>
    <row r="27" spans="1:20" ht="16.5" customHeight="1">
      <c r="A27" s="1506"/>
      <c r="B27" s="1506"/>
      <c r="C27" s="1506"/>
      <c r="D27" s="1506"/>
      <c r="E27" s="1506"/>
      <c r="F27" s="1506"/>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7" t="s">
        <v>447</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96"/>
      <c r="D32" s="1496"/>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96"/>
      <c r="C43" s="1496"/>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F24" sqref="F24"/>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3" style="1128" customWidth="1"/>
    <col min="6" max="6" width="20.28515625" style="1128" customWidth="1"/>
    <col min="7" max="7" width="10.5703125" style="1128" customWidth="1"/>
    <col min="8" max="8" width="9.85546875" style="843" bestFit="1" customWidth="1"/>
    <col min="9" max="9" width="8.85546875" style="1128" bestFit="1" customWidth="1"/>
    <col min="10" max="10" width="2.85546875" style="1128" customWidth="1"/>
    <col min="11" max="11" width="19.85546875" style="1128" customWidth="1"/>
    <col min="12" max="12" width="12.140625" style="1128" customWidth="1"/>
    <col min="13" max="13" width="11.7109375" style="1128" customWidth="1"/>
    <col min="14" max="14" width="8.85546875" style="1128" bestFit="1" customWidth="1"/>
    <col min="15" max="15" width="4.42578125" style="1128" customWidth="1"/>
    <col min="16" max="16" width="16.710937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587" t="s">
        <v>303</v>
      </c>
    </row>
    <row r="2" spans="1:24" ht="28.5" customHeight="1">
      <c r="A2" s="1510" t="s">
        <v>503</v>
      </c>
      <c r="B2" s="1510"/>
      <c r="C2" s="1510"/>
      <c r="D2" s="1510"/>
      <c r="E2" s="1510"/>
      <c r="F2" s="1510"/>
      <c r="G2" s="1510"/>
      <c r="H2" s="1510"/>
      <c r="I2" s="1510"/>
      <c r="J2" s="1510"/>
      <c r="K2" s="1510"/>
      <c r="L2" s="1510"/>
      <c r="M2" s="1510"/>
      <c r="N2" s="1510"/>
      <c r="O2" s="1510"/>
      <c r="P2" s="1510"/>
      <c r="Q2" s="1510"/>
      <c r="R2" s="1510"/>
      <c r="S2" s="1510"/>
      <c r="T2" s="1510"/>
      <c r="U2" s="1510"/>
      <c r="V2" s="1510"/>
      <c r="W2" s="1510"/>
      <c r="X2" s="1510"/>
    </row>
    <row r="3" spans="1:24" ht="15.75" customHeight="1">
      <c r="A3" s="1511" t="s">
        <v>502</v>
      </c>
      <c r="B3" s="1511"/>
      <c r="C3" s="1511"/>
      <c r="D3" s="1511"/>
      <c r="E3" s="1511"/>
      <c r="F3" s="1511"/>
      <c r="P3" s="589"/>
    </row>
    <row r="4" spans="1:24" ht="4.5" customHeight="1">
      <c r="A4" s="590"/>
      <c r="B4" s="590"/>
      <c r="C4" s="588"/>
      <c r="D4" s="588"/>
    </row>
    <row r="5" spans="1:24" ht="15.75" thickBot="1">
      <c r="A5" s="591" t="s">
        <v>178</v>
      </c>
      <c r="B5" s="1512" t="s">
        <v>179</v>
      </c>
      <c r="C5" s="1512"/>
      <c r="D5" s="592"/>
      <c r="E5" s="592"/>
      <c r="F5" s="591" t="s">
        <v>180</v>
      </c>
      <c r="G5" s="593" t="s">
        <v>181</v>
      </c>
      <c r="H5" s="937"/>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604" t="s">
        <v>191</v>
      </c>
      <c r="B7" s="605">
        <v>11790.657999999999</v>
      </c>
      <c r="C7" s="605">
        <v>18988</v>
      </c>
      <c r="D7" s="650">
        <v>2.3136362111150772</v>
      </c>
      <c r="F7" s="743" t="s">
        <v>191</v>
      </c>
      <c r="G7" s="603">
        <v>1526.1479999999999</v>
      </c>
      <c r="H7" s="603">
        <v>8043</v>
      </c>
      <c r="I7" s="865">
        <v>2.7216872110939905</v>
      </c>
      <c r="K7" s="743" t="s">
        <v>191</v>
      </c>
      <c r="L7" s="603">
        <v>281514.93099999998</v>
      </c>
      <c r="M7" s="603">
        <v>73888.195999999996</v>
      </c>
      <c r="N7" s="731">
        <v>3.8100122379493473</v>
      </c>
      <c r="P7" s="743" t="s">
        <v>192</v>
      </c>
      <c r="Q7" s="603">
        <v>51436.572999999997</v>
      </c>
      <c r="R7" s="603">
        <v>13842.712</v>
      </c>
      <c r="S7" s="731">
        <v>3.7157872676972548</v>
      </c>
    </row>
    <row r="8" spans="1:24" ht="16.5" thickBot="1">
      <c r="A8" s="604" t="s">
        <v>201</v>
      </c>
      <c r="B8" s="605">
        <v>7108.6850000000004</v>
      </c>
      <c r="C8" s="605">
        <v>5690</v>
      </c>
      <c r="D8" s="650">
        <v>2.2931308510250514</v>
      </c>
      <c r="F8" s="604" t="s">
        <v>193</v>
      </c>
      <c r="G8" s="605">
        <v>1122.481</v>
      </c>
      <c r="H8" s="605">
        <v>6768</v>
      </c>
      <c r="I8" s="850">
        <v>2.3028038265143884</v>
      </c>
      <c r="K8" s="604" t="s">
        <v>194</v>
      </c>
      <c r="L8" s="605">
        <v>195353.701</v>
      </c>
      <c r="M8" s="605">
        <v>52742.159</v>
      </c>
      <c r="N8" s="650">
        <v>3.7039382669185006</v>
      </c>
      <c r="P8" s="604" t="s">
        <v>194</v>
      </c>
      <c r="Q8" s="605">
        <v>46297.688999999998</v>
      </c>
      <c r="R8" s="605">
        <v>14978.102000000001</v>
      </c>
      <c r="S8" s="650">
        <v>3.0910250844866725</v>
      </c>
    </row>
    <row r="9" spans="1:24" ht="16.5" thickBot="1">
      <c r="A9" s="604" t="s">
        <v>374</v>
      </c>
      <c r="B9" s="605">
        <v>7025.9870000000001</v>
      </c>
      <c r="C9" s="605">
        <v>3662</v>
      </c>
      <c r="D9" s="650">
        <v>3.4664580341209437</v>
      </c>
      <c r="F9" s="940" t="s">
        <v>321</v>
      </c>
      <c r="G9" s="608">
        <v>2648.6289999999999</v>
      </c>
      <c r="H9" s="608">
        <v>14811</v>
      </c>
      <c r="I9" s="941">
        <v>2.5268909735664873</v>
      </c>
      <c r="K9" s="604" t="s">
        <v>451</v>
      </c>
      <c r="L9" s="605">
        <v>93317.489000000001</v>
      </c>
      <c r="M9" s="605">
        <v>32465.682000000001</v>
      </c>
      <c r="N9" s="650">
        <v>2.8743424826251918</v>
      </c>
      <c r="P9" s="604" t="s">
        <v>198</v>
      </c>
      <c r="Q9" s="605">
        <v>37875.502</v>
      </c>
      <c r="R9" s="605">
        <v>6850.8130000000001</v>
      </c>
      <c r="S9" s="650">
        <v>5.5286141951327528</v>
      </c>
    </row>
    <row r="10" spans="1:24" ht="15.75">
      <c r="A10" s="604" t="s">
        <v>450</v>
      </c>
      <c r="B10" s="605">
        <v>5221.7070000000003</v>
      </c>
      <c r="C10" s="605">
        <v>2465</v>
      </c>
      <c r="D10" s="650">
        <v>4.7928389756223382</v>
      </c>
      <c r="H10" s="1128"/>
      <c r="K10" s="604" t="s">
        <v>193</v>
      </c>
      <c r="L10" s="605">
        <v>69355.990000000005</v>
      </c>
      <c r="M10" s="605">
        <v>17719.096000000001</v>
      </c>
      <c r="N10" s="650">
        <v>3.9141946067677491</v>
      </c>
      <c r="P10" s="604" t="s">
        <v>193</v>
      </c>
      <c r="Q10" s="605">
        <v>28058.338</v>
      </c>
      <c r="R10" s="605">
        <v>8416.5419999999995</v>
      </c>
      <c r="S10" s="650">
        <v>3.3337132993573846</v>
      </c>
    </row>
    <row r="11" spans="1:24" ht="15.75">
      <c r="A11" s="604" t="s">
        <v>203</v>
      </c>
      <c r="B11" s="605">
        <v>2340.17</v>
      </c>
      <c r="C11" s="605">
        <v>1515</v>
      </c>
      <c r="D11" s="650">
        <v>2.3382339422957794</v>
      </c>
      <c r="K11" s="604" t="s">
        <v>200</v>
      </c>
      <c r="L11" s="605">
        <v>62721.356</v>
      </c>
      <c r="M11" s="605">
        <v>13396.687</v>
      </c>
      <c r="N11" s="650">
        <v>4.6818557453794361</v>
      </c>
      <c r="P11" s="604" t="s">
        <v>195</v>
      </c>
      <c r="Q11" s="605">
        <v>26937.358</v>
      </c>
      <c r="R11" s="605">
        <v>6515.8069999999998</v>
      </c>
      <c r="S11" s="650">
        <v>4.1341552934271997</v>
      </c>
    </row>
    <row r="12" spans="1:24" ht="15.75">
      <c r="A12" s="604" t="s">
        <v>193</v>
      </c>
      <c r="B12" s="605">
        <v>2023.694</v>
      </c>
      <c r="C12" s="605">
        <v>7212</v>
      </c>
      <c r="D12" s="650">
        <v>2.7002712688523847</v>
      </c>
      <c r="H12" s="1128"/>
      <c r="K12" s="604" t="s">
        <v>201</v>
      </c>
      <c r="L12" s="605">
        <v>39275.796999999999</v>
      </c>
      <c r="M12" s="605">
        <v>11133.459000000001</v>
      </c>
      <c r="N12" s="650">
        <v>3.5277263786573423</v>
      </c>
      <c r="P12" s="604" t="s">
        <v>451</v>
      </c>
      <c r="Q12" s="605">
        <v>20609.751</v>
      </c>
      <c r="R12" s="605">
        <v>7950.4059999999999</v>
      </c>
      <c r="S12" s="650">
        <v>2.5922891233479146</v>
      </c>
    </row>
    <row r="13" spans="1:24" ht="15.75">
      <c r="A13" s="604" t="s">
        <v>199</v>
      </c>
      <c r="B13" s="605">
        <v>1361.6990000000001</v>
      </c>
      <c r="C13" s="605">
        <v>1675</v>
      </c>
      <c r="D13" s="650">
        <v>2.808721336768349</v>
      </c>
      <c r="H13" s="1128"/>
      <c r="K13" s="604" t="s">
        <v>198</v>
      </c>
      <c r="L13" s="605">
        <v>39054.862999999998</v>
      </c>
      <c r="M13" s="605">
        <v>6089.0029999999997</v>
      </c>
      <c r="N13" s="650">
        <v>6.4139996317952219</v>
      </c>
      <c r="P13" s="604" t="s">
        <v>200</v>
      </c>
      <c r="Q13" s="605">
        <v>20580.242999999999</v>
      </c>
      <c r="R13" s="605">
        <v>5156.7359999999999</v>
      </c>
      <c r="S13" s="650">
        <v>3.9909436899620223</v>
      </c>
    </row>
    <row r="14" spans="1:24" ht="15.75">
      <c r="A14" s="604" t="s">
        <v>466</v>
      </c>
      <c r="B14" s="605">
        <v>1231.2360000000001</v>
      </c>
      <c r="C14" s="605">
        <v>599</v>
      </c>
      <c r="D14" s="650">
        <v>4.0753615321216614</v>
      </c>
      <c r="K14" s="604" t="s">
        <v>192</v>
      </c>
      <c r="L14" s="605">
        <v>34763.940999999999</v>
      </c>
      <c r="M14" s="605">
        <v>8242.8019999999997</v>
      </c>
      <c r="N14" s="650">
        <v>4.2174907270610165</v>
      </c>
      <c r="P14" s="604" t="s">
        <v>191</v>
      </c>
      <c r="Q14" s="605">
        <v>14219.146000000001</v>
      </c>
      <c r="R14" s="605">
        <v>4671.2809999999999</v>
      </c>
      <c r="S14" s="650">
        <v>3.0439500428255122</v>
      </c>
    </row>
    <row r="15" spans="1:24" ht="15.75">
      <c r="A15" s="604" t="s">
        <v>204</v>
      </c>
      <c r="B15" s="605">
        <v>1203.6780000000001</v>
      </c>
      <c r="C15" s="605">
        <v>936</v>
      </c>
      <c r="D15" s="650">
        <v>2.2435373870708601</v>
      </c>
      <c r="E15" s="822"/>
      <c r="K15" s="604" t="s">
        <v>196</v>
      </c>
      <c r="L15" s="605">
        <v>33257.718000000001</v>
      </c>
      <c r="M15" s="605">
        <v>7941.98</v>
      </c>
      <c r="N15" s="650">
        <v>4.1875852117482042</v>
      </c>
      <c r="P15" s="604" t="s">
        <v>339</v>
      </c>
      <c r="Q15" s="605">
        <v>12018.251</v>
      </c>
      <c r="R15" s="605">
        <v>3362.5230000000001</v>
      </c>
      <c r="S15" s="650">
        <v>3.5741765929928211</v>
      </c>
    </row>
    <row r="16" spans="1:24" ht="16.5" thickBot="1">
      <c r="A16" s="604" t="s">
        <v>351</v>
      </c>
      <c r="B16" s="605">
        <v>945.44100000000003</v>
      </c>
      <c r="C16" s="605">
        <v>650</v>
      </c>
      <c r="D16" s="650">
        <v>2.160089653313106</v>
      </c>
      <c r="E16" s="659"/>
      <c r="K16" s="604" t="s">
        <v>352</v>
      </c>
      <c r="L16" s="605">
        <v>27460.66</v>
      </c>
      <c r="M16" s="605">
        <v>5117.7129999999997</v>
      </c>
      <c r="N16" s="650">
        <v>5.3658069532230517</v>
      </c>
      <c r="P16" s="604" t="s">
        <v>202</v>
      </c>
      <c r="Q16" s="605">
        <v>10985.44</v>
      </c>
      <c r="R16" s="605">
        <v>4290.95</v>
      </c>
      <c r="S16" s="650">
        <v>2.5601416935643626</v>
      </c>
    </row>
    <row r="17" spans="1:19" ht="16.5" thickBot="1">
      <c r="A17" s="940" t="s">
        <v>321</v>
      </c>
      <c r="B17" s="608">
        <v>44427.993999999999</v>
      </c>
      <c r="C17" s="608">
        <v>48409</v>
      </c>
      <c r="D17" s="730">
        <v>2.7337164852331419</v>
      </c>
      <c r="K17" s="604" t="s">
        <v>208</v>
      </c>
      <c r="L17" s="605">
        <v>24016.282999999999</v>
      </c>
      <c r="M17" s="605">
        <v>7674.98</v>
      </c>
      <c r="N17" s="650">
        <v>3.1291655483141327</v>
      </c>
      <c r="P17" s="604" t="s">
        <v>207</v>
      </c>
      <c r="Q17" s="605">
        <v>8303.6769999999997</v>
      </c>
      <c r="R17" s="605">
        <v>2901.6350000000002</v>
      </c>
      <c r="S17" s="650">
        <v>2.8617234765916453</v>
      </c>
    </row>
    <row r="18" spans="1:19" ht="15.75">
      <c r="A18"/>
      <c r="B18"/>
      <c r="C18"/>
      <c r="D18"/>
      <c r="K18" s="604" t="s">
        <v>205</v>
      </c>
      <c r="L18" s="605">
        <v>21867.933000000001</v>
      </c>
      <c r="M18" s="605">
        <v>5714.5249999999996</v>
      </c>
      <c r="N18" s="650">
        <v>3.8267280307637122</v>
      </c>
      <c r="P18" s="604" t="s">
        <v>201</v>
      </c>
      <c r="Q18" s="605">
        <v>6764.2110000000002</v>
      </c>
      <c r="R18" s="605">
        <v>1876.421</v>
      </c>
      <c r="S18" s="650">
        <v>3.6048472064637949</v>
      </c>
    </row>
    <row r="19" spans="1:19" ht="15.75">
      <c r="A19"/>
      <c r="B19"/>
      <c r="C19"/>
      <c r="D19"/>
      <c r="K19" s="604" t="s">
        <v>206</v>
      </c>
      <c r="L19" s="605">
        <v>13844.664000000001</v>
      </c>
      <c r="M19" s="605">
        <v>3422.489</v>
      </c>
      <c r="N19" s="650">
        <v>4.0452033593095553</v>
      </c>
      <c r="P19" s="604" t="s">
        <v>208</v>
      </c>
      <c r="Q19" s="605">
        <v>5609.4989999999998</v>
      </c>
      <c r="R19" s="605">
        <v>2127.6669999999999</v>
      </c>
      <c r="S19" s="650">
        <v>2.6364553287709027</v>
      </c>
    </row>
    <row r="20" spans="1:19" ht="15.75">
      <c r="A20"/>
      <c r="B20"/>
      <c r="C20"/>
      <c r="D20"/>
      <c r="K20" s="604" t="s">
        <v>199</v>
      </c>
      <c r="L20" s="605">
        <v>12673.121999999999</v>
      </c>
      <c r="M20" s="605">
        <v>4405.5640000000003</v>
      </c>
      <c r="N20" s="650">
        <v>2.8766173865593596</v>
      </c>
      <c r="P20" s="604" t="s">
        <v>205</v>
      </c>
      <c r="Q20" s="605">
        <v>5037.6729999999998</v>
      </c>
      <c r="R20" s="605">
        <v>1421.742</v>
      </c>
      <c r="S20" s="650">
        <v>3.543310248976256</v>
      </c>
    </row>
    <row r="21" spans="1:19" ht="15.75">
      <c r="A21"/>
      <c r="B21"/>
      <c r="C21"/>
      <c r="D21"/>
      <c r="K21" s="604" t="s">
        <v>353</v>
      </c>
      <c r="L21" s="605">
        <v>11814.652</v>
      </c>
      <c r="M21" s="605">
        <v>3715.7269999999999</v>
      </c>
      <c r="N21" s="650">
        <v>3.179634025858197</v>
      </c>
      <c r="P21" s="604" t="s">
        <v>351</v>
      </c>
      <c r="Q21" s="605">
        <v>4990.5069999999996</v>
      </c>
      <c r="R21" s="605">
        <v>1524.5419999999999</v>
      </c>
      <c r="S21" s="650">
        <v>3.2734467138327443</v>
      </c>
    </row>
    <row r="22" spans="1:19" ht="15.75">
      <c r="A22"/>
      <c r="B22"/>
      <c r="C22"/>
      <c r="D22"/>
      <c r="H22" s="1128"/>
      <c r="K22" s="604" t="s">
        <v>351</v>
      </c>
      <c r="L22" s="605">
        <v>8111.1670000000004</v>
      </c>
      <c r="M22" s="605">
        <v>2372.5659999999998</v>
      </c>
      <c r="N22" s="650">
        <v>3.4187318708942138</v>
      </c>
      <c r="P22" s="604" t="s">
        <v>209</v>
      </c>
      <c r="Q22" s="605">
        <v>4618.5690000000004</v>
      </c>
      <c r="R22" s="605">
        <v>1291.6769999999999</v>
      </c>
      <c r="S22" s="650">
        <v>3.575637717478906</v>
      </c>
    </row>
    <row r="23" spans="1:19" ht="15.75">
      <c r="A23"/>
      <c r="B23"/>
      <c r="C23"/>
      <c r="D23"/>
      <c r="H23" s="1128"/>
      <c r="K23" s="604" t="s">
        <v>209</v>
      </c>
      <c r="L23" s="605">
        <v>6952.2520000000004</v>
      </c>
      <c r="M23" s="605">
        <v>2985.902</v>
      </c>
      <c r="N23" s="650">
        <v>2.328359068716924</v>
      </c>
      <c r="P23" s="604" t="s">
        <v>210</v>
      </c>
      <c r="Q23" s="605">
        <v>4433.7089999999998</v>
      </c>
      <c r="R23" s="605">
        <v>1386.6220000000001</v>
      </c>
      <c r="S23" s="650">
        <v>3.1974892941263011</v>
      </c>
    </row>
    <row r="24" spans="1:19" ht="15.75">
      <c r="A24"/>
      <c r="B24"/>
      <c r="C24"/>
      <c r="D24"/>
      <c r="H24" s="1128"/>
      <c r="K24" s="604" t="s">
        <v>195</v>
      </c>
      <c r="L24" s="605">
        <v>6943.79</v>
      </c>
      <c r="M24" s="605">
        <v>1506.8710000000001</v>
      </c>
      <c r="N24" s="650">
        <v>4.6080852309189035</v>
      </c>
      <c r="P24" s="604" t="s">
        <v>212</v>
      </c>
      <c r="Q24" s="605">
        <v>4256.7139999999999</v>
      </c>
      <c r="R24" s="605">
        <v>1671.2529999999999</v>
      </c>
      <c r="S24" s="650">
        <v>2.547019511707683</v>
      </c>
    </row>
    <row r="25" spans="1:19" ht="15.75">
      <c r="A25"/>
      <c r="B25"/>
      <c r="C25"/>
      <c r="D25"/>
      <c r="H25" s="1128"/>
      <c r="K25" s="604" t="s">
        <v>204</v>
      </c>
      <c r="L25" s="605">
        <v>6573.8729999999996</v>
      </c>
      <c r="M25" s="605">
        <v>1526.127</v>
      </c>
      <c r="N25" s="650">
        <v>4.3075530411296041</v>
      </c>
      <c r="P25" s="604" t="s">
        <v>352</v>
      </c>
      <c r="Q25" s="605">
        <v>3806.8240000000001</v>
      </c>
      <c r="R25" s="605">
        <v>1017.312</v>
      </c>
      <c r="S25" s="650">
        <v>3.742041772828788</v>
      </c>
    </row>
    <row r="26" spans="1:19" ht="16.5" thickBot="1">
      <c r="A26"/>
      <c r="B26"/>
      <c r="C26"/>
      <c r="D26"/>
      <c r="H26" s="1128"/>
      <c r="K26" s="1038" t="s">
        <v>212</v>
      </c>
      <c r="L26" s="939">
        <v>5779.451</v>
      </c>
      <c r="M26" s="939">
        <v>2156.9169999999999</v>
      </c>
      <c r="N26" s="1039">
        <v>2.6794962439444818</v>
      </c>
      <c r="P26" s="604" t="s">
        <v>196</v>
      </c>
      <c r="Q26" s="605">
        <v>3276.471</v>
      </c>
      <c r="R26" s="605">
        <v>1115.085</v>
      </c>
      <c r="S26" s="650">
        <v>2.9383150163440455</v>
      </c>
    </row>
    <row r="27" spans="1:19" ht="16.5" thickBot="1">
      <c r="A27"/>
      <c r="B27"/>
      <c r="C27"/>
      <c r="D27"/>
      <c r="H27" s="1128"/>
      <c r="K27" s="940" t="s">
        <v>321</v>
      </c>
      <c r="L27" s="608">
        <v>1016881.716</v>
      </c>
      <c r="M27" s="608">
        <v>270617.55</v>
      </c>
      <c r="N27" s="730">
        <v>3.7576340337128915</v>
      </c>
      <c r="P27" s="604" t="s">
        <v>204</v>
      </c>
      <c r="Q27" s="605">
        <v>3158.2240000000002</v>
      </c>
      <c r="R27" s="605">
        <v>1139.3520000000001</v>
      </c>
      <c r="S27" s="650">
        <v>2.7719475631762616</v>
      </c>
    </row>
    <row r="28" spans="1:19" ht="15.75">
      <c r="H28" s="1128"/>
      <c r="K28"/>
      <c r="L28"/>
      <c r="M28"/>
      <c r="N28"/>
      <c r="P28" s="604" t="s">
        <v>206</v>
      </c>
      <c r="Q28" s="605">
        <v>2728.4009999999998</v>
      </c>
      <c r="R28" s="605">
        <v>854.34500000000003</v>
      </c>
      <c r="S28" s="650">
        <v>3.1935588082097977</v>
      </c>
    </row>
    <row r="29" spans="1:19" ht="15.75">
      <c r="H29" s="1128"/>
      <c r="K29"/>
      <c r="L29"/>
      <c r="M29"/>
      <c r="N29"/>
      <c r="P29" s="604" t="s">
        <v>494</v>
      </c>
      <c r="Q29" s="605">
        <v>2434.027</v>
      </c>
      <c r="R29" s="605">
        <v>962.03</v>
      </c>
      <c r="S29" s="650">
        <v>2.5300946955916137</v>
      </c>
    </row>
    <row r="30" spans="1:19" ht="15.75">
      <c r="A30"/>
      <c r="B30"/>
      <c r="C30"/>
      <c r="D30"/>
      <c r="E30"/>
      <c r="F30"/>
      <c r="G30"/>
      <c r="H30"/>
      <c r="I30"/>
      <c r="J30"/>
      <c r="K30"/>
      <c r="L30"/>
      <c r="M30"/>
      <c r="N30"/>
      <c r="P30" s="604" t="s">
        <v>496</v>
      </c>
      <c r="Q30" s="605">
        <v>2052.5819999999999</v>
      </c>
      <c r="R30" s="605">
        <v>932.322</v>
      </c>
      <c r="S30" s="650">
        <v>2.2015805698031365</v>
      </c>
    </row>
    <row r="31" spans="1:19" ht="15.75">
      <c r="A31"/>
      <c r="B31"/>
      <c r="C31"/>
      <c r="D31"/>
      <c r="E31"/>
      <c r="F31"/>
      <c r="G31"/>
      <c r="H31"/>
      <c r="I31"/>
      <c r="J31"/>
      <c r="K31"/>
      <c r="L31"/>
      <c r="M31"/>
      <c r="N31"/>
      <c r="P31" s="604" t="s">
        <v>495</v>
      </c>
      <c r="Q31" s="605">
        <v>1898.173</v>
      </c>
      <c r="R31" s="605">
        <v>701.35</v>
      </c>
      <c r="S31" s="650">
        <v>2.7064561203393454</v>
      </c>
    </row>
    <row r="32" spans="1:19" ht="16.5" thickBot="1">
      <c r="A32"/>
      <c r="B32"/>
      <c r="C32"/>
      <c r="D32"/>
      <c r="E32"/>
      <c r="F32"/>
      <c r="G32"/>
      <c r="H32"/>
      <c r="I32"/>
      <c r="J32"/>
      <c r="K32"/>
      <c r="L32"/>
      <c r="M32"/>
      <c r="N32"/>
      <c r="P32" s="604" t="s">
        <v>353</v>
      </c>
      <c r="Q32" s="605">
        <v>1805.461</v>
      </c>
      <c r="R32" s="605">
        <v>523.03700000000003</v>
      </c>
      <c r="S32" s="650">
        <v>3.4518800773176657</v>
      </c>
    </row>
    <row r="33" spans="1:19" ht="16.5" thickBot="1">
      <c r="A33"/>
      <c r="B33"/>
      <c r="C33"/>
      <c r="D33"/>
      <c r="E33"/>
      <c r="F33"/>
      <c r="G33"/>
      <c r="H33"/>
      <c r="I33"/>
      <c r="J33"/>
      <c r="K33"/>
      <c r="L33"/>
      <c r="M33"/>
      <c r="N33"/>
      <c r="P33" s="940" t="s">
        <v>321</v>
      </c>
      <c r="Q33" s="608">
        <v>347744.33399999997</v>
      </c>
      <c r="R33" s="608">
        <v>103137.30899999999</v>
      </c>
      <c r="S33" s="730">
        <v>3.3716638272964827</v>
      </c>
    </row>
    <row r="34" spans="1:19">
      <c r="A34" s="1207" t="s">
        <v>447</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activeCell="S35" sqref="S35"/>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18"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587" t="s">
        <v>303</v>
      </c>
    </row>
    <row r="2" spans="1:27" ht="18" customHeight="1">
      <c r="A2" s="1510" t="s">
        <v>507</v>
      </c>
      <c r="B2" s="1510"/>
      <c r="C2" s="1510"/>
      <c r="D2" s="1510"/>
      <c r="E2" s="1510"/>
      <c r="F2" s="1510"/>
      <c r="G2" s="1510"/>
      <c r="H2" s="1510"/>
      <c r="I2" s="1510"/>
      <c r="J2" s="1510"/>
      <c r="K2" s="1510"/>
      <c r="L2" s="1510"/>
      <c r="M2" s="1510"/>
      <c r="N2" s="1510"/>
      <c r="O2" s="1510"/>
      <c r="P2" s="1510"/>
      <c r="Q2" s="1510"/>
      <c r="R2" s="1510"/>
      <c r="S2" s="1510"/>
      <c r="T2" s="1510"/>
      <c r="U2" s="1510"/>
      <c r="V2" s="1510"/>
      <c r="W2" s="1510"/>
      <c r="X2" s="1510"/>
      <c r="Y2" s="1510"/>
      <c r="Z2" s="1510"/>
      <c r="AA2" s="1510"/>
    </row>
    <row r="3" spans="1:27" ht="18" customHeight="1">
      <c r="A3" s="1513" t="s">
        <v>508</v>
      </c>
      <c r="B3" s="1513"/>
      <c r="C3" s="1513"/>
      <c r="D3" s="1513"/>
      <c r="E3" s="1513"/>
      <c r="F3" s="1513"/>
      <c r="G3" s="151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16799.793000000001</v>
      </c>
      <c r="C8" s="603">
        <v>26765</v>
      </c>
      <c r="D8" s="731">
        <v>2.1354267467783576</v>
      </c>
      <c r="E8" s="825"/>
      <c r="F8" s="824" t="s">
        <v>209</v>
      </c>
      <c r="G8" s="603">
        <v>3672.9789999999998</v>
      </c>
      <c r="H8" s="887">
        <v>19665</v>
      </c>
      <c r="I8" s="888">
        <v>2.4615231507140334</v>
      </c>
      <c r="J8" s="659"/>
      <c r="K8" s="743" t="s">
        <v>194</v>
      </c>
      <c r="L8" s="603">
        <v>12447.784</v>
      </c>
      <c r="M8" s="603">
        <v>3577.9850000000001</v>
      </c>
      <c r="N8" s="731">
        <v>3.4789927850452136</v>
      </c>
      <c r="O8" s="659"/>
      <c r="P8" s="743" t="s">
        <v>451</v>
      </c>
      <c r="Q8" s="603">
        <v>5298.9110000000001</v>
      </c>
      <c r="R8" s="603">
        <v>1231.23</v>
      </c>
      <c r="S8" s="731">
        <v>4.3037539696076283</v>
      </c>
    </row>
    <row r="9" spans="1:27" ht="15.75">
      <c r="A9" s="606" t="s">
        <v>209</v>
      </c>
      <c r="B9" s="605">
        <v>9657.0470000000005</v>
      </c>
      <c r="C9" s="605">
        <v>32993</v>
      </c>
      <c r="D9" s="650">
        <v>1.9344526809576827</v>
      </c>
      <c r="E9" s="826"/>
      <c r="F9" s="606" t="s">
        <v>451</v>
      </c>
      <c r="G9" s="605">
        <v>1718.35</v>
      </c>
      <c r="H9" s="605">
        <v>6741</v>
      </c>
      <c r="I9" s="650">
        <v>2.9246419830412123</v>
      </c>
      <c r="J9" s="659"/>
      <c r="K9" s="604" t="s">
        <v>200</v>
      </c>
      <c r="L9" s="605">
        <v>10272.984</v>
      </c>
      <c r="M9" s="605">
        <v>3501.6439999999998</v>
      </c>
      <c r="N9" s="650">
        <v>2.9337602566108951</v>
      </c>
      <c r="O9" s="659"/>
      <c r="P9" s="604" t="s">
        <v>194</v>
      </c>
      <c r="Q9" s="605">
        <v>3662.78</v>
      </c>
      <c r="R9" s="605">
        <v>996.43399999999997</v>
      </c>
      <c r="S9" s="650">
        <v>3.6758882173831888</v>
      </c>
    </row>
    <row r="10" spans="1:27" ht="16.5" thickBot="1">
      <c r="A10" s="606" t="s">
        <v>451</v>
      </c>
      <c r="B10" s="605">
        <v>7599.26</v>
      </c>
      <c r="C10" s="605">
        <v>15433</v>
      </c>
      <c r="D10" s="650">
        <v>3.0063836487442379</v>
      </c>
      <c r="E10" s="825"/>
      <c r="F10" s="606" t="s">
        <v>213</v>
      </c>
      <c r="G10" s="605">
        <v>393.89400000000001</v>
      </c>
      <c r="H10" s="607">
        <v>4436</v>
      </c>
      <c r="I10" s="651">
        <v>1.3159892287029673</v>
      </c>
      <c r="J10" s="659"/>
      <c r="K10" s="604" t="s">
        <v>211</v>
      </c>
      <c r="L10" s="605">
        <v>5911.5510000000004</v>
      </c>
      <c r="M10" s="605">
        <v>1294.702</v>
      </c>
      <c r="N10" s="650">
        <v>4.5659549456168298</v>
      </c>
      <c r="O10" s="659"/>
      <c r="P10" s="604" t="s">
        <v>196</v>
      </c>
      <c r="Q10" s="605">
        <v>3397.0479999999998</v>
      </c>
      <c r="R10" s="605">
        <v>1081.806</v>
      </c>
      <c r="S10" s="650">
        <v>3.1401637631885935</v>
      </c>
    </row>
    <row r="11" spans="1:27" ht="16.5" thickBot="1">
      <c r="A11" s="606" t="s">
        <v>196</v>
      </c>
      <c r="B11" s="605">
        <v>6206.44</v>
      </c>
      <c r="C11" s="605">
        <v>6323</v>
      </c>
      <c r="D11" s="650">
        <v>1.6789517764355291</v>
      </c>
      <c r="E11" s="826"/>
      <c r="F11" s="1031" t="s">
        <v>321</v>
      </c>
      <c r="G11" s="608">
        <v>6179.9260000000004</v>
      </c>
      <c r="H11" s="1088">
        <v>32776</v>
      </c>
      <c r="I11" s="1089">
        <v>2.4563558372139984</v>
      </c>
      <c r="J11" s="659"/>
      <c r="K11" s="604" t="s">
        <v>196</v>
      </c>
      <c r="L11" s="605">
        <v>5173.808</v>
      </c>
      <c r="M11" s="605">
        <v>1557.5070000000001</v>
      </c>
      <c r="N11" s="650">
        <v>3.3218521650303976</v>
      </c>
      <c r="O11" s="659"/>
      <c r="P11" s="604" t="s">
        <v>193</v>
      </c>
      <c r="Q11" s="605">
        <v>2087.116</v>
      </c>
      <c r="R11" s="605">
        <v>325.58800000000002</v>
      </c>
      <c r="S11" s="650">
        <v>6.4102976768185558</v>
      </c>
    </row>
    <row r="12" spans="1:27" ht="15.75">
      <c r="A12" s="606" t="s">
        <v>194</v>
      </c>
      <c r="B12" s="605">
        <v>5476.11</v>
      </c>
      <c r="C12" s="605">
        <v>5321</v>
      </c>
      <c r="D12" s="650">
        <v>2.475514327949333</v>
      </c>
      <c r="E12" s="826"/>
      <c r="J12" s="659"/>
      <c r="K12" s="604" t="s">
        <v>451</v>
      </c>
      <c r="L12" s="605">
        <v>4880.7349999999997</v>
      </c>
      <c r="M12" s="605">
        <v>947.85400000000004</v>
      </c>
      <c r="N12" s="650">
        <v>5.1492476689447946</v>
      </c>
      <c r="O12" s="659"/>
      <c r="P12" s="604" t="s">
        <v>211</v>
      </c>
      <c r="Q12" s="605">
        <v>1571.3789999999999</v>
      </c>
      <c r="R12" s="605">
        <v>320.31400000000002</v>
      </c>
      <c r="S12" s="650">
        <v>4.9057456121181087</v>
      </c>
    </row>
    <row r="13" spans="1:27" ht="15.75">
      <c r="A13" s="606" t="s">
        <v>205</v>
      </c>
      <c r="B13" s="605">
        <v>4527.7169999999996</v>
      </c>
      <c r="C13" s="607">
        <v>3029</v>
      </c>
      <c r="D13" s="651">
        <v>2.8774594664673669</v>
      </c>
      <c r="E13" s="826"/>
      <c r="F13"/>
      <c r="G13"/>
      <c r="H13"/>
      <c r="I13"/>
      <c r="J13" s="659"/>
      <c r="K13" s="604" t="s">
        <v>191</v>
      </c>
      <c r="L13" s="605">
        <v>3997.6840000000002</v>
      </c>
      <c r="M13" s="605">
        <v>1730.992</v>
      </c>
      <c r="N13" s="650">
        <v>2.3094757225914391</v>
      </c>
      <c r="O13" s="659"/>
      <c r="P13" s="604" t="s">
        <v>200</v>
      </c>
      <c r="Q13" s="605">
        <v>1128.7370000000001</v>
      </c>
      <c r="R13" s="605">
        <v>629.13699999999994</v>
      </c>
      <c r="S13" s="650">
        <v>1.7941036689941938</v>
      </c>
    </row>
    <row r="14" spans="1:27" ht="15.75">
      <c r="A14" s="606" t="s">
        <v>213</v>
      </c>
      <c r="B14" s="605">
        <v>4412.1970000000001</v>
      </c>
      <c r="C14" s="605">
        <v>12536</v>
      </c>
      <c r="D14" s="650">
        <v>1.4724855728220403</v>
      </c>
      <c r="E14" s="826"/>
      <c r="F14"/>
      <c r="G14"/>
      <c r="H14"/>
      <c r="I14"/>
      <c r="J14" s="659"/>
      <c r="K14" s="604" t="s">
        <v>209</v>
      </c>
      <c r="L14" s="605">
        <v>1957.326</v>
      </c>
      <c r="M14" s="605">
        <v>748.58199999999999</v>
      </c>
      <c r="N14" s="650">
        <v>2.6147115479666891</v>
      </c>
      <c r="O14" s="659"/>
      <c r="P14" s="604" t="s">
        <v>209</v>
      </c>
      <c r="Q14" s="605">
        <v>742.93600000000004</v>
      </c>
      <c r="R14" s="605">
        <v>519.45100000000002</v>
      </c>
      <c r="S14" s="650">
        <v>1.4302330729943729</v>
      </c>
    </row>
    <row r="15" spans="1:27" ht="15.75">
      <c r="A15" s="606" t="s">
        <v>210</v>
      </c>
      <c r="B15" s="605">
        <v>2294.0230000000001</v>
      </c>
      <c r="C15" s="605">
        <v>4144</v>
      </c>
      <c r="D15" s="650">
        <v>1.942395099862154</v>
      </c>
      <c r="E15" s="826"/>
      <c r="F15"/>
      <c r="G15"/>
      <c r="H15"/>
      <c r="I15"/>
      <c r="J15" s="659"/>
      <c r="K15" s="604" t="s">
        <v>351</v>
      </c>
      <c r="L15" s="605">
        <v>1839.57</v>
      </c>
      <c r="M15" s="605">
        <v>718.09100000000001</v>
      </c>
      <c r="N15" s="650">
        <v>2.5617505302252779</v>
      </c>
      <c r="O15" s="659"/>
      <c r="P15" s="604" t="s">
        <v>208</v>
      </c>
      <c r="Q15" s="605">
        <v>696.13599999999997</v>
      </c>
      <c r="R15" s="605">
        <v>236.74299999999999</v>
      </c>
      <c r="S15" s="650">
        <v>2.9404713127737674</v>
      </c>
    </row>
    <row r="16" spans="1:27" ht="16.5" thickBot="1">
      <c r="A16" s="606" t="s">
        <v>191</v>
      </c>
      <c r="B16" s="605">
        <v>1982.634</v>
      </c>
      <c r="C16" s="605">
        <v>8873</v>
      </c>
      <c r="D16" s="650">
        <v>2.7712248195505955</v>
      </c>
      <c r="E16" s="826"/>
      <c r="F16"/>
      <c r="G16"/>
      <c r="H16"/>
      <c r="I16"/>
      <c r="J16" s="659"/>
      <c r="K16" s="604" t="s">
        <v>205</v>
      </c>
      <c r="L16" s="605">
        <v>1353.4549999999999</v>
      </c>
      <c r="M16" s="605">
        <v>250.977</v>
      </c>
      <c r="N16" s="650">
        <v>5.392745151946194</v>
      </c>
      <c r="O16" s="659"/>
      <c r="P16" s="604" t="s">
        <v>191</v>
      </c>
      <c r="Q16" s="605">
        <v>460.30200000000002</v>
      </c>
      <c r="R16" s="605">
        <v>125.233</v>
      </c>
      <c r="S16" s="650">
        <v>3.6755647473110122</v>
      </c>
    </row>
    <row r="17" spans="1:19" ht="16.5" thickBot="1">
      <c r="A17" s="1031" t="s">
        <v>321</v>
      </c>
      <c r="B17" s="608">
        <v>63711.165000000001</v>
      </c>
      <c r="C17" s="608">
        <v>120960</v>
      </c>
      <c r="D17" s="730">
        <v>2.1276033402394301</v>
      </c>
      <c r="E17" s="825"/>
      <c r="J17" s="659"/>
      <c r="K17" s="604" t="s">
        <v>212</v>
      </c>
      <c r="L17" s="605">
        <v>1136.1189999999999</v>
      </c>
      <c r="M17" s="605">
        <v>512.56200000000001</v>
      </c>
      <c r="N17" s="650">
        <v>2.2165494125588707</v>
      </c>
      <c r="O17" s="659"/>
      <c r="P17" s="1038" t="s">
        <v>205</v>
      </c>
      <c r="Q17" s="939">
        <v>300.38499999999999</v>
      </c>
      <c r="R17" s="939">
        <v>78.995000000000005</v>
      </c>
      <c r="S17" s="1039">
        <v>3.8025824419267038</v>
      </c>
    </row>
    <row r="18" spans="1:19" ht="16.5" thickBot="1">
      <c r="A18"/>
      <c r="B18"/>
      <c r="C18"/>
      <c r="D18"/>
      <c r="E18" s="827"/>
      <c r="F18" s="106"/>
      <c r="G18" s="106"/>
      <c r="H18" s="106"/>
      <c r="K18" s="604" t="s">
        <v>193</v>
      </c>
      <c r="L18" s="605">
        <v>1036.04</v>
      </c>
      <c r="M18" s="605">
        <v>222.76300000000001</v>
      </c>
      <c r="N18" s="650">
        <v>4.6508621270139114</v>
      </c>
      <c r="O18" s="659"/>
      <c r="P18" s="940" t="s">
        <v>321</v>
      </c>
      <c r="Q18" s="608">
        <v>19861.379000000001</v>
      </c>
      <c r="R18" s="608">
        <v>5661.9340000000002</v>
      </c>
      <c r="S18" s="730">
        <v>3.5078789332408324</v>
      </c>
    </row>
    <row r="19" spans="1:19" ht="15.75">
      <c r="A19"/>
      <c r="B19"/>
      <c r="C19"/>
      <c r="D19"/>
      <c r="E19" s="828"/>
      <c r="F19" s="106"/>
      <c r="G19" s="106"/>
      <c r="H19" s="106"/>
      <c r="J19" s="659"/>
      <c r="K19" s="604" t="s">
        <v>204</v>
      </c>
      <c r="L19" s="605">
        <v>951.23900000000003</v>
      </c>
      <c r="M19" s="605">
        <v>419.60899999999998</v>
      </c>
      <c r="N19" s="650">
        <v>2.2669651985538919</v>
      </c>
      <c r="O19" s="659"/>
      <c r="P19"/>
      <c r="Q19"/>
      <c r="R19"/>
      <c r="S19"/>
    </row>
    <row r="20" spans="1:19" ht="15" customHeight="1">
      <c r="A20"/>
      <c r="B20"/>
      <c r="C20"/>
      <c r="D20"/>
      <c r="E20" s="828"/>
      <c r="F20" s="106"/>
      <c r="G20" s="106"/>
      <c r="H20" s="106"/>
      <c r="J20" s="659"/>
      <c r="K20" s="604" t="s">
        <v>208</v>
      </c>
      <c r="L20" s="605">
        <v>836.16200000000003</v>
      </c>
      <c r="M20" s="605">
        <v>233.654</v>
      </c>
      <c r="N20" s="650">
        <v>3.5786333638628061</v>
      </c>
      <c r="O20" s="659"/>
      <c r="P20"/>
      <c r="Q20"/>
      <c r="R20"/>
      <c r="S20"/>
    </row>
    <row r="21" spans="1:19" ht="15.75">
      <c r="A21"/>
      <c r="B21"/>
      <c r="C21"/>
      <c r="D21"/>
      <c r="E21" s="829"/>
      <c r="F21" s="106"/>
      <c r="G21" s="106"/>
      <c r="H21" s="106"/>
      <c r="J21" s="659"/>
      <c r="K21" s="604" t="s">
        <v>213</v>
      </c>
      <c r="L21" s="605">
        <v>509.67399999999998</v>
      </c>
      <c r="M21" s="605">
        <v>191.32</v>
      </c>
      <c r="N21" s="650">
        <v>2.6639870374242109</v>
      </c>
      <c r="P21"/>
      <c r="Q21"/>
      <c r="R21"/>
      <c r="S21"/>
    </row>
    <row r="22" spans="1:19" ht="15.75">
      <c r="A22"/>
      <c r="B22"/>
      <c r="C22"/>
      <c r="D22"/>
      <c r="F22" s="106"/>
      <c r="G22" s="106"/>
      <c r="H22" s="106"/>
      <c r="K22" s="604" t="s">
        <v>192</v>
      </c>
      <c r="L22" s="605">
        <v>436.27100000000002</v>
      </c>
      <c r="M22" s="605">
        <v>33.520000000000003</v>
      </c>
      <c r="N22" s="650">
        <v>13.015244630071598</v>
      </c>
      <c r="P22"/>
      <c r="Q22"/>
      <c r="R22"/>
      <c r="S22"/>
    </row>
    <row r="23" spans="1:19" ht="16.5" thickBot="1">
      <c r="A23"/>
      <c r="B23"/>
      <c r="C23"/>
      <c r="D23"/>
      <c r="F23" s="106"/>
      <c r="G23" s="106"/>
      <c r="H23" s="106"/>
      <c r="K23" s="1038" t="s">
        <v>498</v>
      </c>
      <c r="L23" s="939">
        <v>231.68100000000001</v>
      </c>
      <c r="M23" s="939">
        <v>13.083</v>
      </c>
      <c r="N23" s="1039">
        <v>17.70855308415501</v>
      </c>
      <c r="P23"/>
      <c r="Q23"/>
      <c r="R23"/>
      <c r="S23"/>
    </row>
    <row r="24" spans="1:19" ht="16.5" thickBot="1">
      <c r="F24" s="106"/>
      <c r="G24" s="106"/>
      <c r="H24" s="106"/>
      <c r="K24" s="940" t="s">
        <v>321</v>
      </c>
      <c r="L24" s="608">
        <v>53366.296999999999</v>
      </c>
      <c r="M24" s="608">
        <v>15975.705</v>
      </c>
      <c r="N24" s="730">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H30" sqref="H30:J34"/>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507" t="s">
        <v>460</v>
      </c>
      <c r="B5" s="1507"/>
      <c r="C5" s="1507"/>
      <c r="D5" s="1507"/>
      <c r="E5" s="1507"/>
      <c r="F5" s="1507"/>
      <c r="H5" s="649" t="s">
        <v>330</v>
      </c>
    </row>
    <row r="6" spans="1:10" ht="15.75" customHeight="1" thickBot="1">
      <c r="A6" s="1508" t="s">
        <v>169</v>
      </c>
      <c r="B6" s="1499" t="s">
        <v>434</v>
      </c>
      <c r="C6" s="1500"/>
      <c r="D6" s="1501"/>
      <c r="E6" s="1502" t="s">
        <v>435</v>
      </c>
      <c r="F6" s="1508" t="s">
        <v>436</v>
      </c>
    </row>
    <row r="7" spans="1:10" ht="31.5" customHeight="1" thickBot="1">
      <c r="A7" s="1509"/>
      <c r="B7" s="845" t="s">
        <v>311</v>
      </c>
      <c r="C7" s="845" t="s">
        <v>319</v>
      </c>
      <c r="D7" s="845" t="s">
        <v>320</v>
      </c>
      <c r="E7" s="1503"/>
      <c r="F7" s="1509"/>
    </row>
    <row r="8" spans="1:10" ht="17.25" customHeight="1" thickBot="1">
      <c r="A8" s="846" t="s">
        <v>170</v>
      </c>
      <c r="B8" s="733">
        <v>14038.891</v>
      </c>
      <c r="C8" s="733">
        <v>4836.6369999999997</v>
      </c>
      <c r="D8" s="882">
        <f t="shared" ref="D8:D13" si="0">(C8/B8)*100</f>
        <v>34.451702773388583</v>
      </c>
      <c r="E8" s="733">
        <v>10934.939</v>
      </c>
      <c r="F8" s="882">
        <f t="shared" ref="F8:F13" si="1">((B8-E8)/E8)*100</f>
        <v>28.385636170444105</v>
      </c>
      <c r="H8" s="678" t="s">
        <v>171</v>
      </c>
    </row>
    <row r="9" spans="1:10" ht="18" customHeight="1" thickBot="1">
      <c r="A9" s="847" t="s">
        <v>172</v>
      </c>
      <c r="B9" s="734">
        <v>50520</v>
      </c>
      <c r="C9" s="734">
        <v>10098</v>
      </c>
      <c r="D9" s="883">
        <f t="shared" si="0"/>
        <v>19.98812351543943</v>
      </c>
      <c r="E9" s="734">
        <v>51011</v>
      </c>
      <c r="F9" s="883">
        <f t="shared" si="1"/>
        <v>-0.96253749191350879</v>
      </c>
      <c r="H9" s="648">
        <f>B9-E9</f>
        <v>-491</v>
      </c>
    </row>
    <row r="10" spans="1:10" ht="15" customHeight="1" thickBot="1">
      <c r="A10" s="848" t="s">
        <v>305</v>
      </c>
      <c r="B10" s="735">
        <v>21098</v>
      </c>
      <c r="C10" s="1087">
        <v>0</v>
      </c>
      <c r="D10" s="883">
        <f t="shared" si="0"/>
        <v>0</v>
      </c>
      <c r="E10" s="736">
        <v>25583</v>
      </c>
      <c r="F10" s="883">
        <f t="shared" si="1"/>
        <v>-17.531173044599928</v>
      </c>
    </row>
    <row r="11" spans="1:10" ht="17.25" customHeight="1" thickBot="1">
      <c r="A11" s="849" t="s">
        <v>173</v>
      </c>
      <c r="B11" s="737">
        <v>275566.08799999999</v>
      </c>
      <c r="C11" s="738">
        <v>12231.944</v>
      </c>
      <c r="D11" s="884">
        <f t="shared" si="0"/>
        <v>4.4388422714771778</v>
      </c>
      <c r="E11" s="738">
        <v>306802.46600000001</v>
      </c>
      <c r="F11" s="884">
        <f t="shared" si="1"/>
        <v>-10.181266926322563</v>
      </c>
      <c r="J11" s="843"/>
    </row>
    <row r="12" spans="1:10" ht="15" customHeight="1" thickBot="1">
      <c r="A12" s="846" t="s">
        <v>174</v>
      </c>
      <c r="B12" s="733">
        <v>106578.781</v>
      </c>
      <c r="C12" s="733">
        <v>21111.114000000001</v>
      </c>
      <c r="D12" s="883">
        <f t="shared" si="0"/>
        <v>19.807989734842248</v>
      </c>
      <c r="E12" s="733">
        <v>89043.978000000003</v>
      </c>
      <c r="F12" s="883">
        <f t="shared" si="1"/>
        <v>19.692295193730001</v>
      </c>
    </row>
    <row r="13" spans="1:10" ht="15" customHeight="1" thickBot="1">
      <c r="A13" s="846" t="s">
        <v>175</v>
      </c>
      <c r="B13" s="733">
        <f>B11+B12</f>
        <v>382144.86900000001</v>
      </c>
      <c r="C13" s="733">
        <f>C11+C12</f>
        <v>33343.058000000005</v>
      </c>
      <c r="D13" s="885">
        <f t="shared" si="0"/>
        <v>8.7252402700715059</v>
      </c>
      <c r="E13" s="733">
        <f>E11+E12</f>
        <v>395846.44400000002</v>
      </c>
      <c r="F13" s="885">
        <f t="shared" si="1"/>
        <v>-3.4613358810417938</v>
      </c>
    </row>
    <row r="16" spans="1:10" ht="15.75">
      <c r="A16" s="570" t="s">
        <v>306</v>
      </c>
    </row>
    <row r="18" spans="1:16" ht="33" customHeight="1" thickBot="1">
      <c r="A18" s="1507" t="s">
        <v>465</v>
      </c>
      <c r="B18" s="1507"/>
      <c r="C18" s="1507"/>
      <c r="D18" s="1507"/>
      <c r="E18" s="1507"/>
      <c r="F18" s="1507"/>
      <c r="K18" s="106"/>
      <c r="L18" s="106"/>
    </row>
    <row r="19" spans="1:16" ht="24.75" customHeight="1" thickBot="1">
      <c r="A19" s="1497" t="s">
        <v>176</v>
      </c>
      <c r="B19" s="1515" t="s">
        <v>434</v>
      </c>
      <c r="C19" s="1516"/>
      <c r="D19" s="1517"/>
      <c r="E19" s="1518" t="s">
        <v>435</v>
      </c>
      <c r="F19" s="1497" t="s">
        <v>436</v>
      </c>
      <c r="J19" s="106"/>
      <c r="K19" s="106"/>
      <c r="L19" s="106"/>
    </row>
    <row r="20" spans="1:16" ht="21" customHeight="1" thickBot="1">
      <c r="A20" s="1498"/>
      <c r="B20" s="873" t="s">
        <v>311</v>
      </c>
      <c r="C20" s="873" t="s">
        <v>319</v>
      </c>
      <c r="D20" s="873" t="s">
        <v>320</v>
      </c>
      <c r="E20" s="1519"/>
      <c r="F20" s="1514"/>
      <c r="J20" s="106"/>
      <c r="K20" s="106"/>
      <c r="L20" s="886"/>
    </row>
    <row r="21" spans="1:16" ht="15.75" thickBot="1">
      <c r="A21" s="568" t="s">
        <v>170</v>
      </c>
      <c r="B21" s="733">
        <v>32996.713000000003</v>
      </c>
      <c r="C21" s="739">
        <v>0</v>
      </c>
      <c r="D21" s="882">
        <f t="shared" ref="D21:D26" si="2">(C21/B21)*100</f>
        <v>0</v>
      </c>
      <c r="E21" s="733">
        <v>45324.656000000003</v>
      </c>
      <c r="F21" s="882">
        <f t="shared" ref="F21:F26" si="3">((B21-E21)/E21)*100</f>
        <v>-27.199198158282766</v>
      </c>
      <c r="H21" s="678" t="s">
        <v>177</v>
      </c>
      <c r="J21" s="106"/>
      <c r="K21" s="106"/>
      <c r="L21" s="106"/>
    </row>
    <row r="22" spans="1:16" ht="15.75" thickBot="1">
      <c r="A22" s="568" t="s">
        <v>172</v>
      </c>
      <c r="B22" s="733">
        <v>161383</v>
      </c>
      <c r="C22" s="739">
        <v>0</v>
      </c>
      <c r="D22" s="883">
        <f t="shared" si="2"/>
        <v>0</v>
      </c>
      <c r="E22" s="733">
        <v>192967</v>
      </c>
      <c r="F22" s="883">
        <f t="shared" si="3"/>
        <v>-16.367565438650132</v>
      </c>
      <c r="H22" s="648">
        <f>B22-E22</f>
        <v>-31584</v>
      </c>
      <c r="K22" s="106"/>
      <c r="L22" s="106"/>
    </row>
    <row r="23" spans="1:16" ht="15.75" thickBot="1">
      <c r="A23" s="569" t="s">
        <v>305</v>
      </c>
      <c r="B23" s="736">
        <v>48910</v>
      </c>
      <c r="C23" s="740">
        <v>0</v>
      </c>
      <c r="D23" s="883">
        <f t="shared" si="2"/>
        <v>0</v>
      </c>
      <c r="E23" s="736">
        <v>52966</v>
      </c>
      <c r="F23" s="883">
        <f t="shared" si="3"/>
        <v>-7.6577427028659901</v>
      </c>
    </row>
    <row r="24" spans="1:16" ht="15.75" thickBot="1">
      <c r="A24" s="568" t="s">
        <v>173</v>
      </c>
      <c r="B24" s="733">
        <v>19137.920999999998</v>
      </c>
      <c r="C24" s="741">
        <v>58.238999999999997</v>
      </c>
      <c r="D24" s="884">
        <f t="shared" si="2"/>
        <v>0.30431205145010265</v>
      </c>
      <c r="E24" s="733">
        <v>17494.170999999998</v>
      </c>
      <c r="F24" s="884">
        <f t="shared" si="3"/>
        <v>9.3959868118357832</v>
      </c>
    </row>
    <row r="25" spans="1:16" ht="15.75" thickBot="1">
      <c r="A25" s="568" t="s">
        <v>174</v>
      </c>
      <c r="B25" s="733">
        <v>5243.3869999999997</v>
      </c>
      <c r="C25" s="741">
        <v>52.51</v>
      </c>
      <c r="D25" s="883">
        <f t="shared" si="2"/>
        <v>1.0014519241093591</v>
      </c>
      <c r="E25" s="733">
        <v>5563.3559999999998</v>
      </c>
      <c r="F25" s="883">
        <f t="shared" si="3"/>
        <v>-5.7513666211545704</v>
      </c>
    </row>
    <row r="26" spans="1:16" ht="15.75" thickBot="1">
      <c r="A26" s="568" t="s">
        <v>175</v>
      </c>
      <c r="B26" s="733">
        <f>B24+B25</f>
        <v>24381.307999999997</v>
      </c>
      <c r="C26" s="742">
        <f>C24+C25</f>
        <v>110.749</v>
      </c>
      <c r="D26" s="885">
        <f t="shared" si="2"/>
        <v>0.45423731983534271</v>
      </c>
      <c r="E26" s="733">
        <f>E24+E25</f>
        <v>23057.526999999998</v>
      </c>
      <c r="F26" s="885">
        <f t="shared" si="3"/>
        <v>5.7412098010337322</v>
      </c>
      <c r="P26" s="1075"/>
    </row>
    <row r="27" spans="1:16" ht="16.5" customHeight="1">
      <c r="A27" s="1506"/>
      <c r="B27" s="1506"/>
      <c r="C27" s="1506"/>
      <c r="D27" s="1506"/>
      <c r="E27" s="1506"/>
      <c r="F27" s="1506"/>
      <c r="J27" s="106"/>
      <c r="K27" s="106"/>
      <c r="L27" s="106"/>
    </row>
    <row r="28" spans="1:16">
      <c r="B28" s="573"/>
      <c r="C28" s="574"/>
      <c r="D28" s="574"/>
      <c r="E28" s="574"/>
      <c r="F28" s="575"/>
      <c r="I28" s="106"/>
      <c r="J28" s="106"/>
      <c r="K28" s="106"/>
      <c r="L28" s="106"/>
    </row>
    <row r="29" spans="1:16" ht="15">
      <c r="A29" s="1207" t="s">
        <v>447</v>
      </c>
      <c r="B29" s="577"/>
      <c r="C29" s="578"/>
      <c r="D29" s="578"/>
      <c r="E29" s="578"/>
      <c r="F29" s="575"/>
      <c r="I29" s="106"/>
      <c r="J29" s="106"/>
      <c r="K29" s="886"/>
      <c r="L29" s="1284"/>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96"/>
      <c r="D32" s="1496"/>
      <c r="E32" s="571"/>
      <c r="F32" s="571"/>
      <c r="G32" s="571"/>
      <c r="I32" s="1128"/>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6"/>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96"/>
      <c r="C43" s="1496"/>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3"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510" t="s">
        <v>461</v>
      </c>
      <c r="B2" s="1510"/>
      <c r="C2" s="1510"/>
      <c r="D2" s="1510"/>
      <c r="E2" s="1510"/>
      <c r="F2" s="1510"/>
      <c r="G2" s="1510"/>
      <c r="H2" s="1510"/>
      <c r="I2" s="1510"/>
      <c r="J2" s="1510"/>
      <c r="K2" s="1510"/>
      <c r="L2" s="1510"/>
      <c r="M2" s="1510"/>
      <c r="N2" s="1510"/>
      <c r="O2" s="1510"/>
      <c r="P2" s="1510"/>
      <c r="Q2" s="1510"/>
      <c r="R2" s="1510"/>
      <c r="S2" s="1510"/>
      <c r="T2" s="1510"/>
      <c r="U2" s="1510"/>
      <c r="V2" s="1510"/>
      <c r="W2" s="1510"/>
      <c r="X2" s="1510"/>
    </row>
    <row r="3" spans="1:24" ht="15.75" customHeight="1">
      <c r="A3" s="1511" t="s">
        <v>462</v>
      </c>
      <c r="B3" s="1511"/>
      <c r="C3" s="1511"/>
      <c r="D3" s="1511"/>
      <c r="E3" s="1511"/>
      <c r="F3" s="1511"/>
      <c r="P3" s="589"/>
    </row>
    <row r="4" spans="1:24" ht="4.5" customHeight="1">
      <c r="A4" s="590"/>
      <c r="B4" s="590"/>
      <c r="C4" s="588"/>
      <c r="D4" s="588"/>
    </row>
    <row r="5" spans="1:24" ht="15.75" thickBot="1">
      <c r="A5" s="591" t="s">
        <v>178</v>
      </c>
      <c r="B5" s="1512" t="s">
        <v>179</v>
      </c>
      <c r="C5" s="1512"/>
      <c r="D5" s="592"/>
      <c r="E5" s="592"/>
      <c r="F5" s="591" t="s">
        <v>180</v>
      </c>
      <c r="G5" s="593" t="s">
        <v>181</v>
      </c>
      <c r="H5" s="937"/>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5">
        <v>2.5620990014871468</v>
      </c>
      <c r="F7" s="743" t="s">
        <v>191</v>
      </c>
      <c r="G7" s="603">
        <v>2025.673</v>
      </c>
      <c r="H7" s="603">
        <v>9713</v>
      </c>
      <c r="I7" s="865">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0">
        <v>2.355936306022095</v>
      </c>
      <c r="F8" s="604" t="s">
        <v>193</v>
      </c>
      <c r="G8" s="605">
        <v>1472.316</v>
      </c>
      <c r="H8" s="605">
        <v>8077</v>
      </c>
      <c r="I8" s="850">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0">
        <v>2.3472226999568795</v>
      </c>
      <c r="F9" s="604" t="s">
        <v>431</v>
      </c>
      <c r="G9" s="605">
        <v>604.33299999999997</v>
      </c>
      <c r="H9" s="605">
        <v>3106</v>
      </c>
      <c r="I9" s="850">
        <v>2.9924289689731323</v>
      </c>
      <c r="K9" s="604" t="s">
        <v>431</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0">
        <v>2.9073404092521407</v>
      </c>
      <c r="F10" s="940" t="s">
        <v>321</v>
      </c>
      <c r="G10" s="608">
        <v>4136.0169999999998</v>
      </c>
      <c r="H10" s="608">
        <v>21098</v>
      </c>
      <c r="I10" s="941">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351</v>
      </c>
      <c r="B11" s="605">
        <v>2397.2089999999998</v>
      </c>
      <c r="C11" s="605">
        <v>1693</v>
      </c>
      <c r="D11" s="850">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374</v>
      </c>
      <c r="B12" s="605">
        <v>1735.22</v>
      </c>
      <c r="C12" s="605">
        <v>848</v>
      </c>
      <c r="D12" s="850">
        <v>4.2556291033410423</v>
      </c>
      <c r="K12" s="604" t="s">
        <v>198</v>
      </c>
      <c r="L12" s="605">
        <v>41922.322</v>
      </c>
      <c r="M12" s="605">
        <v>6536.9639999999999</v>
      </c>
      <c r="N12" s="650">
        <v>6.4131180774439018</v>
      </c>
      <c r="P12" s="604" t="s">
        <v>431</v>
      </c>
      <c r="Q12" s="605">
        <v>21494.968000000001</v>
      </c>
      <c r="R12" s="605">
        <v>8622.7270000000008</v>
      </c>
      <c r="S12" s="650">
        <v>2.492827153173236</v>
      </c>
    </row>
    <row r="13" spans="1:24" ht="15.75">
      <c r="A13" s="604" t="s">
        <v>193</v>
      </c>
      <c r="B13" s="605">
        <v>1472.316</v>
      </c>
      <c r="C13" s="605">
        <v>8077</v>
      </c>
      <c r="D13" s="850">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0">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431</v>
      </c>
      <c r="B15" s="605">
        <v>604.33299999999997</v>
      </c>
      <c r="C15" s="605">
        <v>3106</v>
      </c>
      <c r="D15" s="850">
        <v>2.9924289689731323</v>
      </c>
      <c r="E15" s="822"/>
      <c r="K15" s="604" t="s">
        <v>352</v>
      </c>
      <c r="L15" s="605">
        <v>28850.821</v>
      </c>
      <c r="M15" s="605">
        <v>5129.2020000000002</v>
      </c>
      <c r="N15" s="650">
        <v>5.6248166868842366</v>
      </c>
      <c r="P15" s="604" t="s">
        <v>201</v>
      </c>
      <c r="Q15" s="605">
        <v>10739.772000000001</v>
      </c>
      <c r="R15" s="605">
        <v>3049.8389999999999</v>
      </c>
      <c r="S15" s="650">
        <v>3.5214226062424938</v>
      </c>
    </row>
    <row r="16" spans="1:24" ht="16.5" thickBot="1">
      <c r="A16" s="940" t="s">
        <v>321</v>
      </c>
      <c r="B16" s="608">
        <v>35580.819000000003</v>
      </c>
      <c r="C16" s="608">
        <v>50520</v>
      </c>
      <c r="D16" s="941">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339</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351</v>
      </c>
      <c r="Q20" s="605">
        <v>6026.4449999999997</v>
      </c>
      <c r="R20" s="605">
        <v>1823.8440000000001</v>
      </c>
      <c r="S20" s="650">
        <v>3.3042546401994906</v>
      </c>
    </row>
    <row r="21" spans="1:19" ht="15.75">
      <c r="A21"/>
      <c r="B21"/>
      <c r="C21"/>
      <c r="D21"/>
      <c r="K21" s="604" t="s">
        <v>353</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2"/>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38" t="s">
        <v>209</v>
      </c>
      <c r="L24" s="939">
        <v>6284.38</v>
      </c>
      <c r="M24" s="939">
        <v>2608.9520000000002</v>
      </c>
      <c r="N24" s="1039">
        <v>2.4087756309813289</v>
      </c>
      <c r="P24" s="604" t="s">
        <v>352</v>
      </c>
      <c r="Q24" s="605">
        <v>4326.7290000000003</v>
      </c>
      <c r="R24" s="605">
        <v>1108.626</v>
      </c>
      <c r="S24" s="650">
        <v>3.902785069085517</v>
      </c>
    </row>
    <row r="25" spans="1:19" ht="16.5" thickBot="1">
      <c r="A25"/>
      <c r="B25"/>
      <c r="C25"/>
      <c r="D25"/>
      <c r="E25" s="106"/>
      <c r="F25" s="106"/>
      <c r="G25" s="106"/>
      <c r="H25" s="106"/>
      <c r="I25" s="106"/>
      <c r="J25" s="106"/>
      <c r="K25" s="940"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38" t="s">
        <v>196</v>
      </c>
      <c r="Q27" s="939">
        <v>3590.806</v>
      </c>
      <c r="R27" s="939">
        <v>902.81299999999999</v>
      </c>
      <c r="S27" s="1039">
        <v>3.9773530066580789</v>
      </c>
    </row>
    <row r="28" spans="1:19" ht="16.5" thickBot="1">
      <c r="A28" s="106"/>
      <c r="B28" s="106"/>
      <c r="C28" s="106"/>
      <c r="D28" s="106"/>
      <c r="E28" s="106"/>
      <c r="F28" s="106"/>
      <c r="G28" s="106"/>
      <c r="H28" s="106"/>
      <c r="I28" s="106"/>
      <c r="J28" s="106"/>
      <c r="K28"/>
      <c r="L28"/>
      <c r="M28"/>
      <c r="N28"/>
      <c r="P28" s="940"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7" t="s">
        <v>447</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510" t="s">
        <v>463</v>
      </c>
      <c r="B2" s="1510"/>
      <c r="C2" s="1510"/>
      <c r="D2" s="1510"/>
      <c r="E2" s="1510"/>
      <c r="F2" s="1510"/>
      <c r="G2" s="1510"/>
      <c r="H2" s="1510"/>
      <c r="I2" s="1510"/>
      <c r="J2" s="1510"/>
      <c r="K2" s="1510"/>
      <c r="L2" s="1510"/>
      <c r="M2" s="1510"/>
      <c r="N2" s="1510"/>
      <c r="O2" s="1510"/>
      <c r="P2" s="1510"/>
      <c r="Q2" s="1510"/>
      <c r="R2" s="1510"/>
      <c r="S2" s="1510"/>
      <c r="T2" s="1510"/>
      <c r="U2" s="1510"/>
      <c r="V2" s="1510"/>
      <c r="W2" s="1510"/>
      <c r="X2" s="1510"/>
      <c r="Y2" s="1510"/>
      <c r="Z2" s="1510"/>
      <c r="AA2" s="1510"/>
    </row>
    <row r="3" spans="1:27" ht="18" customHeight="1">
      <c r="A3" s="1513" t="s">
        <v>464</v>
      </c>
      <c r="B3" s="1513"/>
      <c r="C3" s="1513"/>
      <c r="D3" s="1513"/>
      <c r="E3" s="1513"/>
      <c r="F3" s="1513"/>
      <c r="G3" s="151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16093.522999999999</v>
      </c>
      <c r="C8" s="603">
        <v>31691</v>
      </c>
      <c r="D8" s="731">
        <v>2.2894459587107936</v>
      </c>
      <c r="E8" s="825"/>
      <c r="F8" s="824" t="s">
        <v>209</v>
      </c>
      <c r="G8" s="603">
        <v>5607.6319999999996</v>
      </c>
      <c r="H8" s="887">
        <v>26439</v>
      </c>
      <c r="I8" s="888">
        <v>2.8975113766304088</v>
      </c>
      <c r="J8" s="659"/>
      <c r="K8" s="743" t="s">
        <v>200</v>
      </c>
      <c r="L8" s="603">
        <v>10807.004999999999</v>
      </c>
      <c r="M8" s="603">
        <v>3637.0129999999999</v>
      </c>
      <c r="N8" s="731">
        <v>2.9713957580025148</v>
      </c>
      <c r="O8" s="659"/>
      <c r="P8" s="743" t="s">
        <v>431</v>
      </c>
      <c r="Q8" s="603">
        <v>6858.8389999999999</v>
      </c>
      <c r="R8" s="603">
        <v>1378.8009999999999</v>
      </c>
      <c r="S8" s="731">
        <v>4.9744952317266957</v>
      </c>
    </row>
    <row r="9" spans="1:27" ht="15.75">
      <c r="A9" s="606" t="s">
        <v>209</v>
      </c>
      <c r="B9" s="605">
        <v>14277.847</v>
      </c>
      <c r="C9" s="607">
        <v>48971</v>
      </c>
      <c r="D9" s="651">
        <v>2.1122303412017889</v>
      </c>
      <c r="E9" s="826"/>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5"/>
      <c r="F10" s="946" t="s">
        <v>211</v>
      </c>
      <c r="G10" s="939">
        <v>936.04499999999996</v>
      </c>
      <c r="H10" s="947">
        <v>4100</v>
      </c>
      <c r="I10" s="948">
        <v>3.8248069300862175</v>
      </c>
      <c r="J10" s="659"/>
      <c r="K10" s="604" t="s">
        <v>431</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431</v>
      </c>
      <c r="B11" s="605">
        <v>6995.2089999999998</v>
      </c>
      <c r="C11" s="607">
        <v>17580</v>
      </c>
      <c r="D11" s="651">
        <v>3.1061379359342114</v>
      </c>
      <c r="E11" s="826"/>
      <c r="F11" s="606" t="s">
        <v>431</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6"/>
      <c r="F12" s="1031" t="s">
        <v>321</v>
      </c>
      <c r="G12" s="608">
        <v>9499.8960000000006</v>
      </c>
      <c r="H12" s="1088">
        <v>48910</v>
      </c>
      <c r="I12" s="1089">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6"/>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6"/>
      <c r="F14"/>
      <c r="G14"/>
      <c r="H14"/>
      <c r="I14"/>
      <c r="J14" s="659"/>
      <c r="K14" s="604" t="s">
        <v>212</v>
      </c>
      <c r="L14" s="605">
        <v>3453.3939999999998</v>
      </c>
      <c r="M14" s="605">
        <v>1399.3009999999999</v>
      </c>
      <c r="N14" s="650">
        <v>2.4679422082882811</v>
      </c>
      <c r="O14" s="659"/>
      <c r="P14" s="604" t="s">
        <v>432</v>
      </c>
      <c r="Q14" s="605">
        <v>483.07799999999997</v>
      </c>
      <c r="R14" s="605">
        <v>89.262</v>
      </c>
      <c r="S14" s="650">
        <v>5.4119110035625457</v>
      </c>
    </row>
    <row r="15" spans="1:27" ht="15.75">
      <c r="A15" s="946" t="s">
        <v>210</v>
      </c>
      <c r="B15" s="939">
        <v>3238.556</v>
      </c>
      <c r="C15" s="947">
        <v>5521</v>
      </c>
      <c r="D15" s="948">
        <v>1.8731692306980436</v>
      </c>
      <c r="E15" s="826"/>
      <c r="F15"/>
      <c r="G15"/>
      <c r="H15"/>
      <c r="I15"/>
      <c r="J15" s="659"/>
      <c r="K15" s="604" t="s">
        <v>351</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6"/>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5"/>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7"/>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1" t="s">
        <v>321</v>
      </c>
      <c r="B19" s="608">
        <v>75246.404999999999</v>
      </c>
      <c r="C19" s="1088">
        <v>161383</v>
      </c>
      <c r="D19" s="1089">
        <v>2.2804212346848001</v>
      </c>
      <c r="E19" s="828"/>
      <c r="F19" s="106"/>
      <c r="G19" s="106"/>
      <c r="H19" s="106"/>
      <c r="I19" s="106"/>
      <c r="J19" s="659"/>
      <c r="K19" s="604" t="s">
        <v>205</v>
      </c>
      <c r="L19" s="605">
        <v>1562.348</v>
      </c>
      <c r="M19" s="605">
        <v>314.66800000000001</v>
      </c>
      <c r="N19" s="650">
        <v>4.9650679446273527</v>
      </c>
      <c r="O19" s="659"/>
      <c r="P19" s="604" t="s">
        <v>437</v>
      </c>
      <c r="Q19" s="605">
        <v>339.60500000000002</v>
      </c>
      <c r="R19" s="605">
        <v>43.82</v>
      </c>
      <c r="S19" s="650">
        <v>7.75</v>
      </c>
      <c r="T19" s="106"/>
    </row>
    <row r="20" spans="1:20" ht="15" customHeight="1" thickBot="1">
      <c r="A20"/>
      <c r="B20"/>
      <c r="C20"/>
      <c r="D20"/>
      <c r="E20" s="828"/>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29"/>
      <c r="J21" s="659"/>
      <c r="K21" s="604" t="s">
        <v>192</v>
      </c>
      <c r="L21" s="605">
        <v>455.85899999999998</v>
      </c>
      <c r="M21" s="605">
        <v>44.134</v>
      </c>
      <c r="N21" s="650">
        <v>10.328975393120949</v>
      </c>
      <c r="P21" s="940" t="s">
        <v>321</v>
      </c>
      <c r="Q21" s="608">
        <v>21570.731</v>
      </c>
      <c r="R21" s="608">
        <v>5243.3869999999997</v>
      </c>
      <c r="S21" s="730">
        <v>4.1138926041507142</v>
      </c>
      <c r="T21" s="106"/>
    </row>
    <row r="22" spans="1:20" ht="16.5" thickBot="1">
      <c r="A22"/>
      <c r="B22"/>
      <c r="C22"/>
      <c r="D22"/>
      <c r="K22" s="940" t="s">
        <v>321</v>
      </c>
      <c r="L22" s="608">
        <v>62332.813000000002</v>
      </c>
      <c r="M22" s="608">
        <v>19137.920999999998</v>
      </c>
      <c r="N22" s="730">
        <v>3.2570315762093491</v>
      </c>
      <c r="P22"/>
      <c r="Q22"/>
      <c r="R22"/>
      <c r="S22"/>
      <c r="T22" s="106"/>
    </row>
    <row r="23" spans="1:20">
      <c r="A23"/>
      <c r="B23"/>
      <c r="C23"/>
      <c r="D23"/>
      <c r="F23" s="1098"/>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7" t="s">
        <v>447</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3"/>
      <c r="G34" s="1283"/>
      <c r="H34" s="1283"/>
      <c r="I34" s="106"/>
      <c r="J34" s="106"/>
      <c r="K34"/>
      <c r="L34"/>
      <c r="M34"/>
      <c r="N34"/>
      <c r="P34" s="106"/>
      <c r="Q34" s="106"/>
      <c r="R34" s="106"/>
      <c r="S34" s="106"/>
    </row>
    <row r="35" spans="1:19">
      <c r="A35" s="106"/>
      <c r="B35" s="106"/>
      <c r="C35" s="106"/>
      <c r="D35" s="106"/>
      <c r="E35" s="106"/>
      <c r="F35" s="1128"/>
      <c r="G35" s="1128"/>
      <c r="H35" s="1282"/>
      <c r="I35" s="106"/>
      <c r="J35" s="106"/>
      <c r="K35"/>
      <c r="L35"/>
      <c r="M35"/>
      <c r="N35"/>
      <c r="P35" s="106"/>
      <c r="Q35" s="106"/>
      <c r="R35" s="106"/>
      <c r="S35" s="106"/>
    </row>
    <row r="36" spans="1:19">
      <c r="A36" s="106"/>
      <c r="B36" s="106"/>
      <c r="C36" s="106"/>
      <c r="D36" s="106"/>
      <c r="E36" s="106"/>
      <c r="F36" s="1128"/>
      <c r="G36" s="1128"/>
      <c r="H36" s="1282"/>
      <c r="I36" s="106"/>
      <c r="J36" s="106"/>
      <c r="K36"/>
      <c r="L36"/>
      <c r="M36"/>
      <c r="N36"/>
      <c r="P36" s="106"/>
      <c r="Q36" s="106"/>
      <c r="R36" s="106"/>
      <c r="S36" s="106"/>
    </row>
    <row r="37" spans="1:19">
      <c r="A37" s="106"/>
      <c r="B37" s="106"/>
      <c r="C37" s="106"/>
      <c r="D37" s="106"/>
      <c r="E37" s="106"/>
      <c r="F37" s="1128"/>
      <c r="G37" s="1128"/>
      <c r="H37" s="1282"/>
      <c r="I37" s="106"/>
      <c r="J37" s="106"/>
      <c r="K37"/>
      <c r="L37"/>
      <c r="M37"/>
      <c r="N37"/>
    </row>
    <row r="38" spans="1:19">
      <c r="A38" s="106"/>
      <c r="B38" s="106"/>
      <c r="C38" s="106"/>
      <c r="D38" s="106"/>
      <c r="E38" s="106"/>
      <c r="F38" s="1128"/>
      <c r="G38" s="1128"/>
      <c r="H38" s="1282"/>
      <c r="I38" s="106"/>
      <c r="J38" s="106"/>
      <c r="K38"/>
      <c r="L38"/>
      <c r="M38"/>
      <c r="N38"/>
    </row>
    <row r="39" spans="1:19">
      <c r="A39" s="106"/>
      <c r="B39" s="106"/>
      <c r="C39" s="106"/>
      <c r="D39" s="106"/>
      <c r="E39" s="106"/>
      <c r="F39" s="1128"/>
      <c r="G39" s="1128"/>
      <c r="H39" s="1282"/>
      <c r="I39" s="106"/>
      <c r="J39" s="106"/>
      <c r="K39"/>
      <c r="L39"/>
      <c r="M39"/>
      <c r="N39"/>
    </row>
    <row r="40" spans="1:19">
      <c r="A40" s="106"/>
      <c r="B40" s="106"/>
      <c r="C40" s="106"/>
      <c r="D40" s="106"/>
      <c r="E40" s="106"/>
      <c r="F40" s="1128"/>
      <c r="G40" s="1128"/>
      <c r="H40" s="1282"/>
      <c r="I40" s="106"/>
      <c r="J40" s="106"/>
    </row>
    <row r="41" spans="1:19">
      <c r="A41" s="106"/>
      <c r="B41" s="106"/>
      <c r="C41" s="106"/>
      <c r="D41" s="106"/>
      <c r="E41" s="106"/>
      <c r="F41" s="1128"/>
      <c r="G41" s="1128"/>
      <c r="H41" s="1282"/>
      <c r="I41" s="106"/>
      <c r="J41" s="106"/>
      <c r="K41" s="106"/>
    </row>
    <row r="42" spans="1:19">
      <c r="A42" s="106"/>
      <c r="B42" s="106"/>
      <c r="C42" s="106"/>
      <c r="D42" s="106"/>
      <c r="E42" s="106"/>
      <c r="F42" s="1128"/>
      <c r="G42" s="1128"/>
      <c r="H42" s="1282"/>
      <c r="I42" s="106"/>
      <c r="J42" s="106"/>
      <c r="K42" s="106"/>
    </row>
    <row r="43" spans="1:19">
      <c r="A43" s="106"/>
      <c r="B43" s="106"/>
      <c r="C43" s="106"/>
      <c r="D43" s="106"/>
      <c r="E43" s="106"/>
      <c r="F43" s="1128"/>
      <c r="G43" s="1128"/>
      <c r="H43" s="1282"/>
      <c r="I43" s="106"/>
      <c r="J43" s="106"/>
      <c r="K43" s="106"/>
    </row>
    <row r="44" spans="1:19">
      <c r="A44" s="106"/>
      <c r="B44" s="106"/>
      <c r="C44" s="106"/>
      <c r="D44" s="106"/>
      <c r="E44" s="106"/>
      <c r="F44" s="1128"/>
      <c r="G44" s="1128"/>
      <c r="H44" s="1282"/>
      <c r="I44" s="106"/>
      <c r="J44" s="106"/>
      <c r="K44" s="106"/>
    </row>
    <row r="45" spans="1:19">
      <c r="A45" s="106"/>
      <c r="B45" s="106"/>
      <c r="C45" s="106"/>
      <c r="D45" s="106"/>
      <c r="E45" s="106"/>
      <c r="F45" s="1128"/>
      <c r="G45" s="1128"/>
      <c r="H45" s="1282"/>
      <c r="I45" s="106"/>
      <c r="J45" s="106"/>
      <c r="K45" s="106"/>
    </row>
    <row r="46" spans="1:19">
      <c r="A46" s="106"/>
      <c r="B46" s="106"/>
      <c r="C46" s="106"/>
      <c r="D46" s="106"/>
      <c r="E46" s="106"/>
      <c r="F46" s="1128"/>
      <c r="G46" s="1128"/>
      <c r="H46" s="1282"/>
      <c r="I46" s="106"/>
      <c r="J46" s="106"/>
      <c r="K46" s="106"/>
    </row>
    <row r="47" spans="1:19">
      <c r="A47" s="106"/>
      <c r="B47" s="106"/>
      <c r="C47" s="106"/>
      <c r="D47" s="106"/>
      <c r="E47" s="106"/>
      <c r="F47" s="1128"/>
      <c r="G47" s="1128"/>
      <c r="H47" s="1282"/>
      <c r="I47" s="106"/>
      <c r="J47" s="106"/>
      <c r="K47" s="106"/>
    </row>
    <row r="48" spans="1:19">
      <c r="A48" s="106"/>
      <c r="B48" s="106"/>
      <c r="C48" s="106"/>
      <c r="D48" s="106"/>
      <c r="E48" s="106"/>
      <c r="F48" s="1128"/>
      <c r="G48" s="1128"/>
      <c r="H48" s="1282"/>
      <c r="I48" s="106"/>
      <c r="J48" s="106"/>
      <c r="K48" s="106"/>
    </row>
    <row r="49" spans="1:11">
      <c r="A49" s="106"/>
      <c r="B49" s="106"/>
      <c r="C49" s="106"/>
      <c r="D49" s="106"/>
      <c r="E49" s="106"/>
      <c r="F49" s="1128"/>
      <c r="G49" s="1128"/>
      <c r="H49" s="1282"/>
      <c r="I49" s="106"/>
      <c r="J49" s="106"/>
      <c r="K49" s="106"/>
    </row>
    <row r="50" spans="1:11">
      <c r="A50" s="106"/>
      <c r="B50" s="106"/>
      <c r="C50" s="106"/>
      <c r="D50" s="106"/>
      <c r="E50" s="106"/>
      <c r="F50" s="1128"/>
      <c r="G50" s="1128"/>
      <c r="H50" s="1282"/>
      <c r="I50" s="106"/>
      <c r="J50" s="106"/>
      <c r="K50" s="106"/>
    </row>
    <row r="51" spans="1:11">
      <c r="A51" s="106"/>
      <c r="B51" s="106"/>
      <c r="C51" s="106"/>
      <c r="D51" s="106"/>
      <c r="E51" s="106"/>
      <c r="F51" s="1128"/>
      <c r="G51" s="1128"/>
      <c r="H51" s="1282"/>
      <c r="I51" s="106"/>
      <c r="J51" s="106"/>
      <c r="K51" s="106"/>
    </row>
    <row r="52" spans="1:11">
      <c r="A52" s="106"/>
      <c r="B52" s="106"/>
      <c r="C52" s="106"/>
      <c r="D52" s="106"/>
      <c r="E52" s="106"/>
      <c r="F52" s="1128"/>
      <c r="G52" s="1128"/>
      <c r="H52" s="1282"/>
      <c r="I52" s="106"/>
      <c r="J52" s="106"/>
      <c r="K52" s="106"/>
    </row>
    <row r="53" spans="1:11">
      <c r="A53" s="106"/>
      <c r="B53" s="106"/>
      <c r="C53" s="106"/>
      <c r="D53" s="106"/>
      <c r="E53" s="106"/>
      <c r="F53" s="1128"/>
      <c r="G53" s="1128"/>
      <c r="H53" s="1282"/>
      <c r="I53" s="106"/>
      <c r="J53" s="106"/>
      <c r="K53" s="106"/>
    </row>
    <row r="54" spans="1:11">
      <c r="A54" s="106"/>
      <c r="B54" s="106"/>
      <c r="C54" s="106"/>
      <c r="D54" s="106"/>
      <c r="E54" s="106"/>
      <c r="F54" s="1128"/>
      <c r="G54" s="1128"/>
      <c r="H54" s="1282"/>
      <c r="I54" s="106"/>
      <c r="J54" s="106"/>
      <c r="K54" s="106"/>
    </row>
    <row r="55" spans="1:11">
      <c r="A55" s="106"/>
      <c r="B55" s="106"/>
      <c r="C55" s="106"/>
      <c r="D55" s="106"/>
      <c r="E55" s="106"/>
      <c r="F55" s="1128"/>
      <c r="G55" s="1128"/>
      <c r="H55" s="1282"/>
      <c r="I55" s="106"/>
      <c r="J55" s="106"/>
      <c r="K55" s="106"/>
    </row>
    <row r="56" spans="1:11">
      <c r="A56" s="106"/>
      <c r="B56" s="106"/>
      <c r="C56" s="106"/>
      <c r="D56" s="106"/>
      <c r="E56" s="106"/>
      <c r="F56" s="1128"/>
      <c r="G56" s="1128"/>
      <c r="H56" s="1282"/>
      <c r="I56" s="106"/>
      <c r="J56" s="106"/>
      <c r="K56" s="106"/>
    </row>
    <row r="57" spans="1:11">
      <c r="A57" s="106"/>
      <c r="B57" s="106"/>
      <c r="C57" s="106"/>
      <c r="D57" s="106"/>
      <c r="E57" s="106"/>
      <c r="F57" s="1128"/>
      <c r="G57" s="1128"/>
      <c r="H57" s="1282"/>
      <c r="I57" s="106"/>
      <c r="J57" s="106"/>
      <c r="K57" s="106"/>
    </row>
    <row r="58" spans="1:11">
      <c r="A58" s="106"/>
      <c r="B58" s="106"/>
      <c r="C58" s="106"/>
      <c r="D58" s="106"/>
      <c r="E58" s="106"/>
      <c r="F58" s="1128"/>
      <c r="G58" s="1128"/>
      <c r="H58" s="1282"/>
      <c r="I58" s="106"/>
      <c r="J58" s="106"/>
      <c r="K58" s="106"/>
    </row>
    <row r="59" spans="1:11">
      <c r="A59" s="106"/>
      <c r="B59" s="106"/>
      <c r="C59" s="106"/>
      <c r="D59" s="106"/>
      <c r="E59" s="106"/>
      <c r="F59" s="1128"/>
      <c r="G59" s="1128"/>
      <c r="H59" s="1282"/>
      <c r="I59" s="106"/>
      <c r="J59" s="106"/>
      <c r="K59" s="106"/>
    </row>
    <row r="60" spans="1:11">
      <c r="A60" s="106"/>
      <c r="B60" s="106"/>
      <c r="C60" s="106"/>
      <c r="D60" s="106"/>
      <c r="E60" s="106"/>
      <c r="F60" s="1128"/>
      <c r="G60" s="1128"/>
      <c r="H60" s="1282"/>
      <c r="I60" s="106"/>
    </row>
    <row r="61" spans="1:11">
      <c r="A61" s="106"/>
      <c r="B61" s="106"/>
      <c r="C61" s="106"/>
      <c r="D61" s="106"/>
      <c r="E61" s="106"/>
      <c r="F61" s="1128"/>
      <c r="G61" s="1128"/>
      <c r="H61" s="1282"/>
      <c r="I61" s="106"/>
    </row>
    <row r="62" spans="1:11">
      <c r="A62" s="106"/>
      <c r="B62" s="106"/>
      <c r="C62" s="106"/>
      <c r="D62" s="106"/>
      <c r="E62" s="106"/>
      <c r="F62" s="1128"/>
      <c r="G62" s="1128"/>
      <c r="H62" s="1282"/>
      <c r="I62" s="106"/>
    </row>
    <row r="63" spans="1:11">
      <c r="A63" s="106"/>
      <c r="B63" s="106"/>
      <c r="C63" s="106"/>
      <c r="D63" s="106"/>
      <c r="E63" s="106"/>
      <c r="F63" s="1128"/>
      <c r="G63" s="1128"/>
      <c r="H63" s="1282"/>
      <c r="I63" s="106"/>
    </row>
    <row r="64" spans="1:11">
      <c r="A64" s="106"/>
      <c r="B64" s="106"/>
      <c r="C64" s="106"/>
      <c r="D64" s="106"/>
      <c r="E64" s="106"/>
      <c r="F64" s="1128"/>
      <c r="G64" s="1128"/>
      <c r="H64" s="1282"/>
      <c r="I64" s="106"/>
    </row>
    <row r="65" spans="1:9">
      <c r="A65" s="106"/>
      <c r="B65" s="106"/>
      <c r="C65" s="106"/>
      <c r="D65" s="106"/>
      <c r="E65" s="106"/>
      <c r="F65" s="1128"/>
      <c r="G65" s="1128"/>
      <c r="H65" s="1282"/>
      <c r="I65" s="106"/>
    </row>
    <row r="66" spans="1:9">
      <c r="A66" s="106"/>
      <c r="B66" s="106"/>
      <c r="C66" s="106"/>
      <c r="D66" s="106"/>
      <c r="E66" s="106"/>
      <c r="F66" s="1128"/>
      <c r="G66" s="1128"/>
      <c r="H66" s="1282"/>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74" zoomScale="80" zoomScaleNormal="80" workbookViewId="0">
      <selection activeCell="P675" sqref="P675"/>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35" t="s">
        <v>257</v>
      </c>
      <c r="C5" s="1535"/>
      <c r="D5" s="1535"/>
      <c r="E5" s="1535"/>
      <c r="F5" s="1535"/>
      <c r="G5" s="1535"/>
      <c r="H5" s="1535"/>
      <c r="I5" s="1535"/>
      <c r="J5" s="1535"/>
      <c r="K5" s="1535"/>
      <c r="L5" s="1535"/>
    </row>
    <row r="6" spans="2:13" ht="18">
      <c r="B6" s="664"/>
      <c r="C6" s="664"/>
      <c r="D6" s="664"/>
      <c r="E6" s="664"/>
      <c r="F6" s="439" t="s">
        <v>258</v>
      </c>
      <c r="G6" s="664"/>
      <c r="H6" s="664"/>
      <c r="I6" s="664"/>
      <c r="J6" s="664"/>
      <c r="K6" s="664"/>
      <c r="L6" s="664"/>
    </row>
    <row r="7" spans="2:13" s="440" customFormat="1" ht="15">
      <c r="B7" s="1536" t="s">
        <v>259</v>
      </c>
      <c r="C7" s="1538" t="s">
        <v>22</v>
      </c>
      <c r="D7" s="1538" t="s">
        <v>260</v>
      </c>
      <c r="E7" s="1540" t="s">
        <v>261</v>
      </c>
      <c r="F7" s="1541"/>
      <c r="G7" s="1542"/>
      <c r="H7" s="1543" t="s">
        <v>262</v>
      </c>
      <c r="I7" s="1545" t="s">
        <v>263</v>
      </c>
      <c r="J7" s="1546"/>
      <c r="K7" s="1546"/>
      <c r="L7" s="1536"/>
    </row>
    <row r="8" spans="2:13">
      <c r="B8" s="1537"/>
      <c r="C8" s="1539"/>
      <c r="D8" s="1539"/>
      <c r="E8" s="1547" t="s">
        <v>264</v>
      </c>
      <c r="F8" s="1538" t="s">
        <v>265</v>
      </c>
      <c r="G8" s="1538" t="s">
        <v>266</v>
      </c>
      <c r="H8" s="1544"/>
      <c r="I8" s="1547" t="s">
        <v>267</v>
      </c>
      <c r="J8" s="1547" t="s">
        <v>24</v>
      </c>
      <c r="K8" s="1538" t="s">
        <v>268</v>
      </c>
      <c r="L8" s="1547" t="s">
        <v>269</v>
      </c>
    </row>
    <row r="9" spans="2:13">
      <c r="B9" s="1537"/>
      <c r="C9" s="1539"/>
      <c r="D9" s="1539"/>
      <c r="E9" s="1548"/>
      <c r="F9" s="1539"/>
      <c r="G9" s="1539"/>
      <c r="H9" s="1544"/>
      <c r="I9" s="1548"/>
      <c r="J9" s="1548"/>
      <c r="K9" s="1563"/>
      <c r="L9" s="1548"/>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34"/>
      <c r="O105" s="1534"/>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34"/>
      <c r="O121" s="1534"/>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34"/>
      <c r="O145" s="1534"/>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34"/>
      <c r="O171" s="1534"/>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68" t="s">
        <v>295</v>
      </c>
      <c r="D177" s="1568"/>
      <c r="E177" s="1568"/>
      <c r="F177" s="1568"/>
      <c r="G177" s="1568"/>
      <c r="H177" s="1568"/>
      <c r="I177" s="1568"/>
      <c r="J177" s="1568"/>
      <c r="K177" s="1568"/>
      <c r="L177" s="1569"/>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49" t="s">
        <v>259</v>
      </c>
      <c r="C194" s="1551" t="s">
        <v>22</v>
      </c>
      <c r="D194" s="1551" t="s">
        <v>260</v>
      </c>
      <c r="E194" s="1553" t="s">
        <v>261</v>
      </c>
      <c r="F194" s="1554"/>
      <c r="G194" s="1555"/>
      <c r="H194" s="1556" t="s">
        <v>262</v>
      </c>
      <c r="I194" s="1558" t="s">
        <v>263</v>
      </c>
      <c r="J194" s="1559"/>
      <c r="K194" s="1559"/>
      <c r="L194" s="1560"/>
    </row>
    <row r="195" spans="2:12" ht="12.75" customHeight="1">
      <c r="B195" s="1550"/>
      <c r="C195" s="1552"/>
      <c r="D195" s="1552"/>
      <c r="E195" s="1561" t="s">
        <v>264</v>
      </c>
      <c r="F195" s="1551" t="s">
        <v>265</v>
      </c>
      <c r="G195" s="1551" t="s">
        <v>266</v>
      </c>
      <c r="H195" s="1557"/>
      <c r="I195" s="1561" t="s">
        <v>267</v>
      </c>
      <c r="J195" s="1561" t="s">
        <v>24</v>
      </c>
      <c r="K195" s="1551" t="s">
        <v>268</v>
      </c>
      <c r="L195" s="1566" t="s">
        <v>269</v>
      </c>
    </row>
    <row r="196" spans="2:12" ht="12.75" customHeight="1">
      <c r="B196" s="1550"/>
      <c r="C196" s="1552"/>
      <c r="D196" s="1552"/>
      <c r="E196" s="1562"/>
      <c r="F196" s="1552"/>
      <c r="G196" s="1552"/>
      <c r="H196" s="1557"/>
      <c r="I196" s="1564"/>
      <c r="J196" s="1564"/>
      <c r="K196" s="1565"/>
      <c r="L196" s="1567"/>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68" t="s">
        <v>296</v>
      </c>
      <c r="D199" s="1568"/>
      <c r="E199" s="1568"/>
      <c r="F199" s="1568"/>
      <c r="G199" s="1568"/>
      <c r="H199" s="1568"/>
      <c r="I199" s="1568"/>
      <c r="J199" s="1568"/>
      <c r="K199" s="1568"/>
      <c r="L199" s="1569"/>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72" t="s">
        <v>259</v>
      </c>
      <c r="C234" s="1551" t="s">
        <v>22</v>
      </c>
      <c r="D234" s="1551" t="s">
        <v>260</v>
      </c>
      <c r="E234" s="1553" t="s">
        <v>261</v>
      </c>
      <c r="F234" s="1554"/>
      <c r="G234" s="1555"/>
      <c r="H234" s="1556" t="s">
        <v>262</v>
      </c>
      <c r="I234" s="1553" t="s">
        <v>263</v>
      </c>
      <c r="J234" s="1554"/>
      <c r="K234" s="1554"/>
      <c r="L234" s="1554"/>
    </row>
    <row r="235" spans="2:12">
      <c r="B235" s="1573"/>
      <c r="C235" s="1552"/>
      <c r="D235" s="1552"/>
      <c r="E235" s="1561" t="s">
        <v>264</v>
      </c>
      <c r="F235" s="1551" t="s">
        <v>265</v>
      </c>
      <c r="G235" s="1551" t="s">
        <v>266</v>
      </c>
      <c r="H235" s="1557"/>
      <c r="I235" s="1561" t="s">
        <v>267</v>
      </c>
      <c r="J235" s="1561" t="s">
        <v>24</v>
      </c>
      <c r="K235" s="1551" t="s">
        <v>268</v>
      </c>
      <c r="L235" s="1558" t="s">
        <v>269</v>
      </c>
    </row>
    <row r="236" spans="2:12">
      <c r="B236" s="1573"/>
      <c r="C236" s="1552"/>
      <c r="D236" s="1552"/>
      <c r="E236" s="1562"/>
      <c r="F236" s="1552"/>
      <c r="G236" s="1552"/>
      <c r="H236" s="1557"/>
      <c r="I236" s="1562"/>
      <c r="J236" s="1562"/>
      <c r="K236" s="1552"/>
      <c r="L236" s="1570"/>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71" t="s">
        <v>270</v>
      </c>
      <c r="D239" s="1571"/>
      <c r="E239" s="1571"/>
      <c r="F239" s="1571"/>
      <c r="G239" s="1571"/>
      <c r="H239" s="1571"/>
      <c r="I239" s="1571"/>
      <c r="J239" s="1571"/>
      <c r="K239" s="1571"/>
      <c r="L239" s="1571"/>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68" t="s">
        <v>295</v>
      </c>
      <c r="D256" s="1568"/>
      <c r="E256" s="1568"/>
      <c r="F256" s="1568"/>
      <c r="G256" s="1568"/>
      <c r="H256" s="1568"/>
      <c r="I256" s="1568"/>
      <c r="J256" s="1568"/>
      <c r="K256" s="1568"/>
      <c r="L256" s="1568"/>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74" t="s">
        <v>259</v>
      </c>
      <c r="C273" s="1551" t="s">
        <v>22</v>
      </c>
      <c r="D273" s="1551" t="s">
        <v>260</v>
      </c>
      <c r="E273" s="1553" t="s">
        <v>261</v>
      </c>
      <c r="F273" s="1554"/>
      <c r="G273" s="1555"/>
      <c r="H273" s="1556" t="s">
        <v>262</v>
      </c>
      <c r="I273" s="1558" t="s">
        <v>263</v>
      </c>
      <c r="J273" s="1559"/>
      <c r="K273" s="1559"/>
      <c r="L273" s="1559"/>
    </row>
    <row r="274" spans="2:12" ht="11.25" customHeight="1">
      <c r="B274" s="1575"/>
      <c r="C274" s="1552"/>
      <c r="D274" s="1552"/>
      <c r="E274" s="1561" t="s">
        <v>264</v>
      </c>
      <c r="F274" s="1551" t="s">
        <v>265</v>
      </c>
      <c r="G274" s="1551" t="s">
        <v>266</v>
      </c>
      <c r="H274" s="1557"/>
      <c r="I274" s="1561" t="s">
        <v>267</v>
      </c>
      <c r="J274" s="1561" t="s">
        <v>24</v>
      </c>
      <c r="K274" s="1551" t="s">
        <v>268</v>
      </c>
      <c r="L274" s="1558" t="s">
        <v>269</v>
      </c>
    </row>
    <row r="275" spans="2:12" ht="11.25" customHeight="1">
      <c r="B275" s="1575"/>
      <c r="C275" s="1552"/>
      <c r="D275" s="1552"/>
      <c r="E275" s="1562"/>
      <c r="F275" s="1552"/>
      <c r="G275" s="1552"/>
      <c r="H275" s="1557"/>
      <c r="I275" s="1564"/>
      <c r="J275" s="1564"/>
      <c r="K275" s="1565"/>
      <c r="L275" s="1570"/>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68" t="s">
        <v>296</v>
      </c>
      <c r="D278" s="1568"/>
      <c r="E278" s="1568"/>
      <c r="F278" s="1568"/>
      <c r="G278" s="1568"/>
      <c r="H278" s="1568"/>
      <c r="I278" s="1568"/>
      <c r="J278" s="1568"/>
      <c r="K278" s="1568"/>
      <c r="L278" s="1568"/>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61" t="s">
        <v>259</v>
      </c>
      <c r="C313" s="1551" t="s">
        <v>22</v>
      </c>
      <c r="D313" s="1551" t="s">
        <v>260</v>
      </c>
      <c r="E313" s="1553" t="s">
        <v>261</v>
      </c>
      <c r="F313" s="1554"/>
      <c r="G313" s="1555"/>
      <c r="H313" s="1551" t="s">
        <v>262</v>
      </c>
      <c r="I313" s="1553" t="s">
        <v>263</v>
      </c>
      <c r="J313" s="1554"/>
      <c r="K313" s="1554"/>
      <c r="L313" s="1555"/>
    </row>
    <row r="314" spans="2:12" ht="11.25" customHeight="1">
      <c r="B314" s="1562"/>
      <c r="C314" s="1552"/>
      <c r="D314" s="1552"/>
      <c r="E314" s="1578" t="s">
        <v>300</v>
      </c>
      <c r="F314" s="1581" t="s">
        <v>301</v>
      </c>
      <c r="G314" s="1581" t="s">
        <v>302</v>
      </c>
      <c r="H314" s="1552"/>
      <c r="I314" s="1561" t="s">
        <v>267</v>
      </c>
      <c r="J314" s="1561" t="s">
        <v>24</v>
      </c>
      <c r="K314" s="1551" t="s">
        <v>268</v>
      </c>
      <c r="L314" s="1561" t="s">
        <v>269</v>
      </c>
    </row>
    <row r="315" spans="2:12" ht="11.25" customHeight="1">
      <c r="B315" s="1564"/>
      <c r="C315" s="1565"/>
      <c r="D315" s="1565"/>
      <c r="E315" s="1580"/>
      <c r="F315" s="1582"/>
      <c r="G315" s="1582"/>
      <c r="H315" s="1565"/>
      <c r="I315" s="1564"/>
      <c r="J315" s="1564"/>
      <c r="K315" s="1565"/>
      <c r="L315" s="1564"/>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71" t="s">
        <v>270</v>
      </c>
      <c r="D318" s="1571"/>
      <c r="E318" s="1571"/>
      <c r="F318" s="1571"/>
      <c r="G318" s="1571"/>
      <c r="H318" s="1571"/>
      <c r="I318" s="1571"/>
      <c r="J318" s="1571"/>
      <c r="K318" s="1571"/>
      <c r="L318" s="1584"/>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68" t="s">
        <v>295</v>
      </c>
      <c r="D335" s="1568"/>
      <c r="E335" s="1568"/>
      <c r="F335" s="1568"/>
      <c r="G335" s="1568"/>
      <c r="H335" s="1568"/>
      <c r="I335" s="1568"/>
      <c r="J335" s="1568"/>
      <c r="K335" s="1568"/>
      <c r="L335" s="1585"/>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76" t="s">
        <v>259</v>
      </c>
      <c r="C352" s="1551" t="s">
        <v>22</v>
      </c>
      <c r="D352" s="1551" t="s">
        <v>260</v>
      </c>
      <c r="E352" s="1553" t="s">
        <v>261</v>
      </c>
      <c r="F352" s="1554"/>
      <c r="G352" s="1555"/>
      <c r="H352" s="1556" t="s">
        <v>262</v>
      </c>
      <c r="I352" s="1558" t="s">
        <v>263</v>
      </c>
      <c r="J352" s="1559"/>
      <c r="K352" s="1559"/>
      <c r="L352" s="1572"/>
    </row>
    <row r="353" spans="2:12" ht="11.25" customHeight="1">
      <c r="B353" s="1577"/>
      <c r="C353" s="1552"/>
      <c r="D353" s="1552"/>
      <c r="E353" s="1578" t="s">
        <v>300</v>
      </c>
      <c r="F353" s="1581" t="s">
        <v>301</v>
      </c>
      <c r="G353" s="1581" t="s">
        <v>302</v>
      </c>
      <c r="H353" s="1557"/>
      <c r="I353" s="1561" t="s">
        <v>267</v>
      </c>
      <c r="J353" s="1561" t="s">
        <v>24</v>
      </c>
      <c r="K353" s="1551" t="s">
        <v>268</v>
      </c>
      <c r="L353" s="1561" t="s">
        <v>269</v>
      </c>
    </row>
    <row r="354" spans="2:12" ht="11.25" customHeight="1">
      <c r="B354" s="1577"/>
      <c r="C354" s="1552"/>
      <c r="D354" s="1552"/>
      <c r="E354" s="1579"/>
      <c r="F354" s="1583"/>
      <c r="G354" s="1583"/>
      <c r="H354" s="1557"/>
      <c r="I354" s="1564"/>
      <c r="J354" s="1564"/>
      <c r="K354" s="1565"/>
      <c r="L354" s="1564"/>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68" t="s">
        <v>296</v>
      </c>
      <c r="D357" s="1568"/>
      <c r="E357" s="1568"/>
      <c r="F357" s="1568"/>
      <c r="G357" s="1568"/>
      <c r="H357" s="1568"/>
      <c r="I357" s="1568"/>
      <c r="J357" s="1568"/>
      <c r="K357" s="1568"/>
      <c r="L357" s="1585"/>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23" t="s">
        <v>259</v>
      </c>
      <c r="C393" s="1521" t="s">
        <v>22</v>
      </c>
      <c r="D393" s="1521" t="s">
        <v>260</v>
      </c>
      <c r="E393" s="1530" t="s">
        <v>261</v>
      </c>
      <c r="F393" s="1531"/>
      <c r="G393" s="1532"/>
      <c r="H393" s="1526" t="s">
        <v>262</v>
      </c>
      <c r="I393" s="1530" t="s">
        <v>263</v>
      </c>
      <c r="J393" s="1531"/>
      <c r="K393" s="1531"/>
      <c r="L393" s="1532"/>
    </row>
    <row r="394" spans="2:12" ht="11.25" customHeight="1">
      <c r="B394" s="1533"/>
      <c r="C394" s="1522"/>
      <c r="D394" s="1522"/>
      <c r="E394" s="1588" t="s">
        <v>300</v>
      </c>
      <c r="F394" s="1590" t="s">
        <v>301</v>
      </c>
      <c r="G394" s="1590" t="s">
        <v>302</v>
      </c>
      <c r="H394" s="1527"/>
      <c r="I394" s="1523" t="s">
        <v>267</v>
      </c>
      <c r="J394" s="1523" t="s">
        <v>24</v>
      </c>
      <c r="K394" s="1521" t="s">
        <v>268</v>
      </c>
      <c r="L394" s="1523" t="s">
        <v>269</v>
      </c>
    </row>
    <row r="395" spans="2:12" ht="11.25" customHeight="1">
      <c r="B395" s="1533"/>
      <c r="C395" s="1522"/>
      <c r="D395" s="1522"/>
      <c r="E395" s="1589"/>
      <c r="F395" s="1591"/>
      <c r="G395" s="1591"/>
      <c r="H395" s="1527"/>
      <c r="I395" s="1533"/>
      <c r="J395" s="1533"/>
      <c r="K395" s="1522"/>
      <c r="L395" s="1524"/>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86" t="s">
        <v>270</v>
      </c>
      <c r="D398" s="1586"/>
      <c r="E398" s="1586"/>
      <c r="F398" s="1586"/>
      <c r="G398" s="1586"/>
      <c r="H398" s="1586"/>
      <c r="I398" s="1586"/>
      <c r="J398" s="1586"/>
      <c r="K398" s="1586"/>
      <c r="L398" s="1587"/>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20" t="s">
        <v>295</v>
      </c>
      <c r="D415" s="1520"/>
      <c r="E415" s="1520"/>
      <c r="F415" s="1520"/>
      <c r="G415" s="1520"/>
      <c r="H415" s="1520"/>
      <c r="I415" s="1520"/>
      <c r="J415" s="1520"/>
      <c r="K415" s="1520"/>
      <c r="L415" s="1592"/>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93" t="s">
        <v>259</v>
      </c>
      <c r="C432" s="1521" t="s">
        <v>22</v>
      </c>
      <c r="D432" s="1521" t="s">
        <v>260</v>
      </c>
      <c r="E432" s="1530" t="s">
        <v>261</v>
      </c>
      <c r="F432" s="1531"/>
      <c r="G432" s="1532"/>
      <c r="H432" s="1526" t="s">
        <v>262</v>
      </c>
      <c r="I432" s="1528" t="s">
        <v>263</v>
      </c>
      <c r="J432" s="1529"/>
      <c r="K432" s="1529"/>
      <c r="L432" s="1595"/>
    </row>
    <row r="433" spans="2:12" ht="11.25" customHeight="1">
      <c r="B433" s="1594"/>
      <c r="C433" s="1522"/>
      <c r="D433" s="1522"/>
      <c r="E433" s="1588" t="s">
        <v>300</v>
      </c>
      <c r="F433" s="1590" t="s">
        <v>301</v>
      </c>
      <c r="G433" s="1590" t="s">
        <v>302</v>
      </c>
      <c r="H433" s="1527"/>
      <c r="I433" s="1523" t="s">
        <v>267</v>
      </c>
      <c r="J433" s="1523" t="s">
        <v>24</v>
      </c>
      <c r="K433" s="1521" t="s">
        <v>268</v>
      </c>
      <c r="L433" s="1523" t="s">
        <v>269</v>
      </c>
    </row>
    <row r="434" spans="2:12" ht="11.25" customHeight="1">
      <c r="B434" s="1594"/>
      <c r="C434" s="1522"/>
      <c r="D434" s="1522"/>
      <c r="E434" s="1589"/>
      <c r="F434" s="1591"/>
      <c r="G434" s="1591"/>
      <c r="H434" s="1527"/>
      <c r="I434" s="1524"/>
      <c r="J434" s="1524"/>
      <c r="K434" s="1525"/>
      <c r="L434" s="1524"/>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20" t="s">
        <v>296</v>
      </c>
      <c r="D437" s="1520"/>
      <c r="E437" s="1520"/>
      <c r="F437" s="1520"/>
      <c r="G437" s="1520"/>
      <c r="H437" s="1520"/>
      <c r="I437" s="1520"/>
      <c r="J437" s="1520"/>
      <c r="K437" s="1520"/>
      <c r="L437" s="1592"/>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338</v>
      </c>
    </row>
    <row r="474" spans="2:12" ht="18">
      <c r="B474" s="810"/>
      <c r="C474" s="810"/>
      <c r="D474" s="810"/>
      <c r="E474" s="810"/>
      <c r="F474" s="811" t="s">
        <v>258</v>
      </c>
      <c r="G474" s="810"/>
      <c r="H474" s="810"/>
      <c r="I474" s="810"/>
      <c r="J474" s="810"/>
      <c r="K474" s="810"/>
      <c r="L474" s="810"/>
    </row>
    <row r="475" spans="2:12" ht="12.75" customHeight="1">
      <c r="B475" s="1523" t="s">
        <v>259</v>
      </c>
      <c r="C475" s="1521" t="s">
        <v>22</v>
      </c>
      <c r="D475" s="1521" t="s">
        <v>260</v>
      </c>
      <c r="E475" s="1530" t="s">
        <v>261</v>
      </c>
      <c r="F475" s="1531"/>
      <c r="G475" s="1532"/>
      <c r="H475" s="1526" t="s">
        <v>262</v>
      </c>
      <c r="I475" s="1530" t="s">
        <v>263</v>
      </c>
      <c r="J475" s="1531"/>
      <c r="K475" s="1531"/>
      <c r="L475" s="1532"/>
    </row>
    <row r="476" spans="2:12" ht="11.25" customHeight="1">
      <c r="B476" s="1533"/>
      <c r="C476" s="1522"/>
      <c r="D476" s="1522"/>
      <c r="E476" s="1588" t="s">
        <v>300</v>
      </c>
      <c r="F476" s="1590" t="s">
        <v>301</v>
      </c>
      <c r="G476" s="1590" t="s">
        <v>302</v>
      </c>
      <c r="H476" s="1527"/>
      <c r="I476" s="1523" t="s">
        <v>267</v>
      </c>
      <c r="J476" s="1523" t="s">
        <v>24</v>
      </c>
      <c r="K476" s="1521" t="s">
        <v>268</v>
      </c>
      <c r="L476" s="1523" t="s">
        <v>269</v>
      </c>
    </row>
    <row r="477" spans="2:12" ht="11.25" customHeight="1">
      <c r="B477" s="1533"/>
      <c r="C477" s="1522"/>
      <c r="D477" s="1522"/>
      <c r="E477" s="1589"/>
      <c r="F477" s="1591"/>
      <c r="G477" s="1591"/>
      <c r="H477" s="1527"/>
      <c r="I477" s="1533"/>
      <c r="J477" s="1533"/>
      <c r="K477" s="1522"/>
      <c r="L477" s="1524"/>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86" t="s">
        <v>270</v>
      </c>
      <c r="D480" s="1586"/>
      <c r="E480" s="1586"/>
      <c r="F480" s="1586"/>
      <c r="G480" s="1586"/>
      <c r="H480" s="1586"/>
      <c r="I480" s="1586"/>
      <c r="J480" s="1586"/>
      <c r="K480" s="1586"/>
      <c r="L480" s="1587"/>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0">
        <v>176881</v>
      </c>
      <c r="D491" s="892">
        <v>4941</v>
      </c>
      <c r="E491" s="893">
        <v>1899</v>
      </c>
      <c r="F491" s="893">
        <v>2767</v>
      </c>
      <c r="G491" s="893">
        <v>275</v>
      </c>
      <c r="H491" s="891">
        <v>171940</v>
      </c>
      <c r="I491" s="893">
        <v>28983</v>
      </c>
      <c r="J491" s="893">
        <v>60425</v>
      </c>
      <c r="K491" s="893">
        <v>82532</v>
      </c>
      <c r="L491" s="686"/>
    </row>
    <row r="492" spans="2:12" ht="15">
      <c r="B492" s="813" t="s">
        <v>281</v>
      </c>
      <c r="C492" s="890">
        <v>157650</v>
      </c>
      <c r="D492" s="893">
        <v>4336</v>
      </c>
      <c r="E492" s="893">
        <v>1814</v>
      </c>
      <c r="F492" s="893">
        <v>2017</v>
      </c>
      <c r="G492" s="893">
        <v>505</v>
      </c>
      <c r="H492" s="893">
        <v>153314</v>
      </c>
      <c r="I492" s="893">
        <v>26176</v>
      </c>
      <c r="J492" s="893">
        <v>53316</v>
      </c>
      <c r="K492" s="893">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20" t="s">
        <v>295</v>
      </c>
      <c r="D497" s="1520"/>
      <c r="E497" s="1520"/>
      <c r="F497" s="1520"/>
      <c r="G497" s="1520"/>
      <c r="H497" s="1520"/>
      <c r="I497" s="1520"/>
      <c r="J497" s="1520"/>
      <c r="K497" s="1520"/>
      <c r="L497" s="1592"/>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4">
        <v>51567073</v>
      </c>
      <c r="D508" s="896">
        <v>269087</v>
      </c>
      <c r="E508" s="896">
        <v>66984</v>
      </c>
      <c r="F508" s="896">
        <v>160926</v>
      </c>
      <c r="G508" s="896">
        <v>41177</v>
      </c>
      <c r="H508" s="895">
        <v>51297986</v>
      </c>
      <c r="I508" s="896">
        <v>7715024</v>
      </c>
      <c r="J508" s="896">
        <v>16353050</v>
      </c>
      <c r="K508" s="896">
        <v>27229912</v>
      </c>
      <c r="L508" s="686"/>
    </row>
    <row r="509" spans="2:12" ht="12.75">
      <c r="B509" s="705" t="s">
        <v>281</v>
      </c>
      <c r="C509" s="894">
        <v>46086574</v>
      </c>
      <c r="D509" s="896">
        <v>232053</v>
      </c>
      <c r="E509" s="896">
        <v>58546</v>
      </c>
      <c r="F509" s="896">
        <v>113020</v>
      </c>
      <c r="G509" s="896">
        <v>60487</v>
      </c>
      <c r="H509" s="896">
        <v>45854521</v>
      </c>
      <c r="I509" s="896">
        <v>6971766</v>
      </c>
      <c r="J509" s="896">
        <v>14390917</v>
      </c>
      <c r="K509" s="896">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69"/>
      <c r="C513" s="691"/>
      <c r="D513" s="691"/>
      <c r="E513" s="691"/>
      <c r="F513" s="691"/>
      <c r="G513" s="691"/>
      <c r="H513" s="691"/>
      <c r="I513" s="691"/>
      <c r="J513" s="691"/>
      <c r="K513" s="691"/>
      <c r="L513" s="870"/>
    </row>
    <row r="514" spans="2:12" ht="12.75" customHeight="1">
      <c r="B514" s="1593" t="s">
        <v>259</v>
      </c>
      <c r="C514" s="1521" t="s">
        <v>22</v>
      </c>
      <c r="D514" s="1521" t="s">
        <v>260</v>
      </c>
      <c r="E514" s="1530" t="s">
        <v>261</v>
      </c>
      <c r="F514" s="1531"/>
      <c r="G514" s="1532"/>
      <c r="H514" s="1526" t="s">
        <v>262</v>
      </c>
      <c r="I514" s="1528" t="s">
        <v>263</v>
      </c>
      <c r="J514" s="1529"/>
      <c r="K514" s="1529"/>
      <c r="L514" s="1595"/>
    </row>
    <row r="515" spans="2:12" ht="11.25" customHeight="1">
      <c r="B515" s="1594"/>
      <c r="C515" s="1522"/>
      <c r="D515" s="1522"/>
      <c r="E515" s="1588" t="s">
        <v>300</v>
      </c>
      <c r="F515" s="1590" t="s">
        <v>301</v>
      </c>
      <c r="G515" s="1590" t="s">
        <v>302</v>
      </c>
      <c r="H515" s="1527"/>
      <c r="I515" s="1523" t="s">
        <v>267</v>
      </c>
      <c r="J515" s="1523" t="s">
        <v>24</v>
      </c>
      <c r="K515" s="1521" t="s">
        <v>268</v>
      </c>
      <c r="L515" s="1523" t="s">
        <v>269</v>
      </c>
    </row>
    <row r="516" spans="2:12" ht="11.25" customHeight="1">
      <c r="B516" s="1594"/>
      <c r="C516" s="1522"/>
      <c r="D516" s="1522"/>
      <c r="E516" s="1589"/>
      <c r="F516" s="1591"/>
      <c r="G516" s="1591"/>
      <c r="H516" s="1527"/>
      <c r="I516" s="1524"/>
      <c r="J516" s="1524"/>
      <c r="K516" s="1525"/>
      <c r="L516" s="1524"/>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20" t="s">
        <v>296</v>
      </c>
      <c r="D519" s="1520"/>
      <c r="E519" s="1520"/>
      <c r="F519" s="1520"/>
      <c r="G519" s="1520"/>
      <c r="H519" s="1520"/>
      <c r="I519" s="1520"/>
      <c r="J519" s="1520"/>
      <c r="K519" s="1520"/>
      <c r="L519" s="1592"/>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7">
        <v>103129786</v>
      </c>
      <c r="D530" s="899">
        <v>466381</v>
      </c>
      <c r="E530" s="899">
        <v>115783</v>
      </c>
      <c r="F530" s="899">
        <v>279344</v>
      </c>
      <c r="G530" s="899">
        <v>71254</v>
      </c>
      <c r="H530" s="898">
        <v>102663405</v>
      </c>
      <c r="I530" s="899">
        <v>15418876</v>
      </c>
      <c r="J530" s="899">
        <v>33786806</v>
      </c>
      <c r="K530" s="899">
        <v>53457723</v>
      </c>
      <c r="L530" s="686"/>
    </row>
    <row r="531" spans="2:12" ht="12.75">
      <c r="B531" s="705" t="s">
        <v>281</v>
      </c>
      <c r="C531" s="897">
        <v>92254109</v>
      </c>
      <c r="D531" s="899">
        <v>409307</v>
      </c>
      <c r="E531" s="899">
        <v>101133</v>
      </c>
      <c r="F531" s="899">
        <v>196225</v>
      </c>
      <c r="G531" s="900">
        <v>111949</v>
      </c>
      <c r="H531" s="901">
        <v>91844802</v>
      </c>
      <c r="I531" s="899">
        <v>13938872</v>
      </c>
      <c r="J531" s="899">
        <v>29955939</v>
      </c>
      <c r="K531" s="899">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347</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95" t="s">
        <v>259</v>
      </c>
      <c r="C558" s="1521" t="s">
        <v>22</v>
      </c>
      <c r="D558" s="1521" t="s">
        <v>260</v>
      </c>
      <c r="E558" s="1530" t="s">
        <v>261</v>
      </c>
      <c r="F558" s="1531"/>
      <c r="G558" s="1532"/>
      <c r="H558" s="1526" t="s">
        <v>262</v>
      </c>
      <c r="I558" s="1530" t="s">
        <v>263</v>
      </c>
      <c r="J558" s="1531"/>
      <c r="K558" s="1531"/>
      <c r="L558"/>
    </row>
    <row r="559" spans="2:12" ht="12.75" customHeight="1">
      <c r="B559" s="1598"/>
      <c r="C559" s="1522"/>
      <c r="D559" s="1522"/>
      <c r="E559" s="1523" t="s">
        <v>300</v>
      </c>
      <c r="F559" s="1521" t="s">
        <v>301</v>
      </c>
      <c r="G559" s="1521" t="s">
        <v>302</v>
      </c>
      <c r="H559" s="1527"/>
      <c r="I559" s="1523" t="s">
        <v>267</v>
      </c>
      <c r="J559" s="1523" t="s">
        <v>24</v>
      </c>
      <c r="K559" s="1521" t="s">
        <v>348</v>
      </c>
      <c r="L559"/>
    </row>
    <row r="560" spans="2:12" ht="12.75">
      <c r="B560" s="1598"/>
      <c r="C560" s="1522"/>
      <c r="D560" s="1522"/>
      <c r="E560" s="1533"/>
      <c r="F560" s="1522"/>
      <c r="G560" s="1522"/>
      <c r="H560" s="1527"/>
      <c r="I560" s="1533"/>
      <c r="J560" s="1533"/>
      <c r="K560" s="1522"/>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86" t="s">
        <v>270</v>
      </c>
      <c r="D563" s="1586"/>
      <c r="E563" s="1586"/>
      <c r="F563" s="1586"/>
      <c r="G563" s="1586"/>
      <c r="H563" s="1586"/>
      <c r="I563" s="1586"/>
      <c r="J563" s="1586"/>
      <c r="K563" s="1586"/>
      <c r="L563"/>
    </row>
    <row r="564" spans="2:12" ht="12.75">
      <c r="B564" s="683"/>
      <c r="C564" s="683"/>
      <c r="D564" s="683"/>
      <c r="E564" s="683"/>
      <c r="F564" s="683"/>
      <c r="G564" s="683"/>
      <c r="H564" s="683"/>
      <c r="I564" s="683"/>
      <c r="J564" s="683"/>
      <c r="K564" s="683"/>
      <c r="L564"/>
    </row>
    <row r="565" spans="2:12" ht="15">
      <c r="B565" s="1032" t="s">
        <v>271</v>
      </c>
      <c r="C565" s="897">
        <v>160405</v>
      </c>
      <c r="D565" s="897">
        <v>4252</v>
      </c>
      <c r="E565" s="897">
        <v>1993</v>
      </c>
      <c r="F565" s="897">
        <v>1899</v>
      </c>
      <c r="G565" s="897">
        <v>360</v>
      </c>
      <c r="H565" s="897">
        <v>156153</v>
      </c>
      <c r="I565" s="897">
        <v>25576</v>
      </c>
      <c r="J565" s="897">
        <v>49577</v>
      </c>
      <c r="K565" s="897">
        <v>81000</v>
      </c>
      <c r="L565"/>
    </row>
    <row r="566" spans="2:12" ht="15">
      <c r="B566" s="1032" t="s">
        <v>272</v>
      </c>
      <c r="C566" s="897">
        <v>118397</v>
      </c>
      <c r="D566" s="897">
        <v>3761</v>
      </c>
      <c r="E566" s="897">
        <v>1965</v>
      </c>
      <c r="F566" s="897">
        <v>1503</v>
      </c>
      <c r="G566" s="897">
        <v>293</v>
      </c>
      <c r="H566" s="897">
        <v>114636</v>
      </c>
      <c r="I566" s="897">
        <v>20407</v>
      </c>
      <c r="J566" s="897">
        <v>32761</v>
      </c>
      <c r="K566" s="897">
        <v>61468</v>
      </c>
      <c r="L566"/>
    </row>
    <row r="567" spans="2:12" ht="15">
      <c r="B567" s="1032" t="s">
        <v>273</v>
      </c>
      <c r="C567" s="897">
        <v>154468</v>
      </c>
      <c r="D567" s="899">
        <v>4195</v>
      </c>
      <c r="E567" s="899">
        <v>2254</v>
      </c>
      <c r="F567" s="899">
        <v>1618</v>
      </c>
      <c r="G567" s="900">
        <v>323</v>
      </c>
      <c r="H567" s="897">
        <v>150273</v>
      </c>
      <c r="I567" s="899">
        <v>25918</v>
      </c>
      <c r="J567" s="899">
        <v>43821</v>
      </c>
      <c r="K567" s="899">
        <v>80534</v>
      </c>
      <c r="L567"/>
    </row>
    <row r="568" spans="2:12" ht="15">
      <c r="B568" s="1032" t="s">
        <v>274</v>
      </c>
      <c r="C568" s="897">
        <v>147058</v>
      </c>
      <c r="D568" s="897">
        <v>4501</v>
      </c>
      <c r="E568" s="898">
        <v>2298</v>
      </c>
      <c r="F568" s="898">
        <v>1927</v>
      </c>
      <c r="G568" s="897">
        <v>276</v>
      </c>
      <c r="H568" s="897">
        <v>142557</v>
      </c>
      <c r="I568" s="897">
        <v>23715</v>
      </c>
      <c r="J568" s="897">
        <v>40827</v>
      </c>
      <c r="K568" s="897">
        <v>78015</v>
      </c>
      <c r="L568"/>
    </row>
    <row r="569" spans="2:12" ht="15">
      <c r="B569" s="1032" t="s">
        <v>275</v>
      </c>
      <c r="C569" s="897">
        <v>161636</v>
      </c>
      <c r="D569" s="1033">
        <v>4146</v>
      </c>
      <c r="E569" s="660">
        <v>2119</v>
      </c>
      <c r="F569" s="662">
        <v>1793</v>
      </c>
      <c r="G569" s="662">
        <v>234</v>
      </c>
      <c r="H569" s="1033">
        <v>157490</v>
      </c>
      <c r="I569" s="660">
        <v>27516</v>
      </c>
      <c r="J569" s="660">
        <v>43584</v>
      </c>
      <c r="K569" s="662">
        <v>86390</v>
      </c>
      <c r="L569"/>
    </row>
    <row r="570" spans="2:12" ht="15">
      <c r="B570" s="1032" t="s">
        <v>276</v>
      </c>
      <c r="C570" s="897">
        <v>148239</v>
      </c>
      <c r="D570" s="897">
        <v>3808</v>
      </c>
      <c r="E570" s="898">
        <v>1579</v>
      </c>
      <c r="F570" s="898">
        <v>1924</v>
      </c>
      <c r="G570" s="897">
        <v>305</v>
      </c>
      <c r="H570" s="897">
        <v>144431</v>
      </c>
      <c r="I570" s="897">
        <v>25807</v>
      </c>
      <c r="J570" s="897">
        <v>41213</v>
      </c>
      <c r="K570" s="897">
        <v>77411</v>
      </c>
      <c r="L570"/>
    </row>
    <row r="571" spans="2:12" ht="15">
      <c r="B571" s="1032" t="s">
        <v>277</v>
      </c>
      <c r="C571" s="897">
        <v>164233</v>
      </c>
      <c r="D571" s="892">
        <v>4006</v>
      </c>
      <c r="E571" s="899">
        <v>1618</v>
      </c>
      <c r="F571" s="900">
        <v>2184</v>
      </c>
      <c r="G571" s="900">
        <v>204</v>
      </c>
      <c r="H571" s="897">
        <v>160227</v>
      </c>
      <c r="I571" s="899">
        <v>29167</v>
      </c>
      <c r="J571" s="899">
        <v>48974</v>
      </c>
      <c r="K571" s="899">
        <v>82086</v>
      </c>
      <c r="L571"/>
    </row>
    <row r="572" spans="2:12" ht="15">
      <c r="B572" s="1032" t="s">
        <v>278</v>
      </c>
      <c r="C572" s="897">
        <v>158429</v>
      </c>
      <c r="D572" s="892">
        <v>4264</v>
      </c>
      <c r="E572" s="899">
        <v>1814</v>
      </c>
      <c r="F572" s="899">
        <v>2211</v>
      </c>
      <c r="G572" s="900">
        <v>239</v>
      </c>
      <c r="H572" s="897">
        <v>154165</v>
      </c>
      <c r="I572" s="899">
        <v>23293</v>
      </c>
      <c r="J572" s="899">
        <v>45921</v>
      </c>
      <c r="K572" s="899">
        <v>84951</v>
      </c>
      <c r="L572"/>
    </row>
    <row r="573" spans="2:12" ht="15">
      <c r="B573" s="1032" t="s">
        <v>279</v>
      </c>
      <c r="C573" s="897">
        <v>165011</v>
      </c>
      <c r="D573" s="897">
        <v>4401</v>
      </c>
      <c r="E573" s="898">
        <v>1788</v>
      </c>
      <c r="F573" s="898">
        <v>2285</v>
      </c>
      <c r="G573" s="897">
        <v>328</v>
      </c>
      <c r="H573" s="897">
        <v>160610</v>
      </c>
      <c r="I573" s="897">
        <v>25702</v>
      </c>
      <c r="J573" s="897">
        <v>48609</v>
      </c>
      <c r="K573" s="897">
        <v>86299</v>
      </c>
      <c r="L573"/>
    </row>
    <row r="574" spans="2:12" ht="15">
      <c r="B574" s="1032" t="s">
        <v>280</v>
      </c>
      <c r="C574" s="897">
        <v>175970</v>
      </c>
      <c r="D574" s="892">
        <v>4827</v>
      </c>
      <c r="E574" s="899">
        <v>1922</v>
      </c>
      <c r="F574" s="899">
        <v>2405</v>
      </c>
      <c r="G574" s="899">
        <v>500</v>
      </c>
      <c r="H574" s="898">
        <v>171143</v>
      </c>
      <c r="I574" s="899">
        <v>28318</v>
      </c>
      <c r="J574" s="899">
        <v>60364</v>
      </c>
      <c r="K574" s="899">
        <v>82461</v>
      </c>
      <c r="L574"/>
    </row>
    <row r="575" spans="2:12" ht="15">
      <c r="B575" s="1034" t="s">
        <v>281</v>
      </c>
      <c r="C575" s="897">
        <v>158698</v>
      </c>
      <c r="D575" s="899">
        <v>4572</v>
      </c>
      <c r="E575" s="899">
        <v>1754</v>
      </c>
      <c r="F575" s="899">
        <v>2398</v>
      </c>
      <c r="G575" s="899">
        <v>420</v>
      </c>
      <c r="H575" s="899">
        <v>154126</v>
      </c>
      <c r="I575" s="899">
        <v>24642</v>
      </c>
      <c r="J575" s="899">
        <v>50394</v>
      </c>
      <c r="K575" s="899">
        <v>79090</v>
      </c>
      <c r="L575"/>
    </row>
    <row r="576" spans="2:12" ht="15">
      <c r="B576" s="1034" t="s">
        <v>282</v>
      </c>
      <c r="C576" s="897">
        <v>143199</v>
      </c>
      <c r="D576" s="899">
        <v>4050</v>
      </c>
      <c r="E576" s="899">
        <v>1792</v>
      </c>
      <c r="F576" s="899">
        <v>1951</v>
      </c>
      <c r="G576" s="899">
        <v>307</v>
      </c>
      <c r="H576" s="899">
        <v>139149</v>
      </c>
      <c r="I576" s="899">
        <v>22028</v>
      </c>
      <c r="J576" s="899">
        <v>43577</v>
      </c>
      <c r="K576" s="899">
        <v>73544</v>
      </c>
      <c r="L576"/>
    </row>
    <row r="577" spans="2:12" ht="15">
      <c r="B577" s="1035"/>
      <c r="C577" s="898"/>
      <c r="D577" s="898"/>
      <c r="E577" s="898"/>
      <c r="F577" s="898"/>
      <c r="G577" s="898"/>
      <c r="H577" s="898"/>
      <c r="I577" s="898"/>
      <c r="J577" s="898"/>
      <c r="K577" s="898"/>
      <c r="L577"/>
    </row>
    <row r="578" spans="2:12" ht="12.75">
      <c r="B578" s="1036">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20" t="s">
        <v>295</v>
      </c>
      <c r="D580" s="1520"/>
      <c r="E580" s="1520"/>
      <c r="F580" s="1520"/>
      <c r="G580" s="1520"/>
      <c r="H580" s="1520"/>
      <c r="I580" s="1520"/>
      <c r="J580" s="1520"/>
      <c r="K580" s="1520"/>
      <c r="L580"/>
    </row>
    <row r="581" spans="2:12" ht="12.75">
      <c r="B581" s="683"/>
      <c r="C581" s="689"/>
      <c r="D581" s="689"/>
      <c r="E581" s="689"/>
      <c r="F581" s="689"/>
      <c r="G581" s="689"/>
      <c r="H581" s="689"/>
      <c r="I581" s="689"/>
      <c r="J581" s="689"/>
      <c r="K581" s="689"/>
      <c r="L581"/>
    </row>
    <row r="582" spans="2:12" ht="12.75">
      <c r="B582" s="1037" t="s">
        <v>271</v>
      </c>
      <c r="C582" s="897">
        <v>49128195</v>
      </c>
      <c r="D582" s="897">
        <v>226689</v>
      </c>
      <c r="E582" s="897">
        <v>68974</v>
      </c>
      <c r="F582" s="897">
        <v>109268</v>
      </c>
      <c r="G582" s="897">
        <v>48447</v>
      </c>
      <c r="H582" s="897">
        <v>48901506</v>
      </c>
      <c r="I582" s="897">
        <v>7017848</v>
      </c>
      <c r="J582" s="897">
        <v>13675018</v>
      </c>
      <c r="K582" s="897">
        <v>28208640</v>
      </c>
      <c r="L582"/>
    </row>
    <row r="583" spans="2:12" ht="12.75">
      <c r="B583" s="1037" t="s">
        <v>272</v>
      </c>
      <c r="C583" s="897">
        <v>36008767</v>
      </c>
      <c r="D583" s="897">
        <v>193480</v>
      </c>
      <c r="E583" s="897">
        <v>70783</v>
      </c>
      <c r="F583" s="897">
        <v>85595</v>
      </c>
      <c r="G583" s="897">
        <v>37102</v>
      </c>
      <c r="H583" s="897">
        <v>35815287</v>
      </c>
      <c r="I583" s="897">
        <v>5626521</v>
      </c>
      <c r="J583" s="897">
        <v>9142502</v>
      </c>
      <c r="K583" s="897">
        <v>21046264</v>
      </c>
      <c r="L583"/>
    </row>
    <row r="584" spans="2:12" ht="12.75">
      <c r="B584" s="1037" t="s">
        <v>273</v>
      </c>
      <c r="C584" s="897">
        <v>47017379</v>
      </c>
      <c r="D584" s="899">
        <v>213319</v>
      </c>
      <c r="E584" s="899">
        <v>80814</v>
      </c>
      <c r="F584" s="899">
        <v>94000</v>
      </c>
      <c r="G584" s="900">
        <v>38505</v>
      </c>
      <c r="H584" s="897">
        <v>46804060</v>
      </c>
      <c r="I584" s="899">
        <v>7062525</v>
      </c>
      <c r="J584" s="899">
        <v>12295509</v>
      </c>
      <c r="K584" s="899">
        <v>27446026</v>
      </c>
      <c r="L584"/>
    </row>
    <row r="585" spans="2:12" ht="12.75">
      <c r="B585" s="1037" t="s">
        <v>274</v>
      </c>
      <c r="C585" s="897">
        <v>45318921</v>
      </c>
      <c r="D585" s="897">
        <v>214619</v>
      </c>
      <c r="E585" s="898">
        <v>78379</v>
      </c>
      <c r="F585" s="898">
        <v>102218</v>
      </c>
      <c r="G585" s="897">
        <v>34022</v>
      </c>
      <c r="H585" s="897">
        <v>45104302</v>
      </c>
      <c r="I585" s="897">
        <v>6540916</v>
      </c>
      <c r="J585" s="897">
        <v>11552622</v>
      </c>
      <c r="K585" s="897">
        <v>27010764</v>
      </c>
      <c r="L585"/>
    </row>
    <row r="586" spans="2:12" ht="12.75">
      <c r="B586" s="1037" t="s">
        <v>275</v>
      </c>
      <c r="C586" s="897">
        <v>49995394</v>
      </c>
      <c r="D586" s="660">
        <v>206386</v>
      </c>
      <c r="E586" s="660">
        <v>74601</v>
      </c>
      <c r="F586" s="660">
        <v>100338</v>
      </c>
      <c r="G586" s="660">
        <v>31447</v>
      </c>
      <c r="H586" s="660">
        <v>49789008</v>
      </c>
      <c r="I586" s="660">
        <v>7476937</v>
      </c>
      <c r="J586" s="660">
        <v>12116420</v>
      </c>
      <c r="K586" s="662">
        <v>30195651</v>
      </c>
      <c r="L586"/>
    </row>
    <row r="587" spans="2:12" ht="12.75">
      <c r="B587" s="1037" t="s">
        <v>276</v>
      </c>
      <c r="C587" s="897">
        <v>45108919</v>
      </c>
      <c r="D587" s="897">
        <v>202740</v>
      </c>
      <c r="E587" s="898">
        <v>55064</v>
      </c>
      <c r="F587" s="898">
        <v>110221</v>
      </c>
      <c r="G587" s="897">
        <v>37455</v>
      </c>
      <c r="H587" s="897">
        <v>44906179</v>
      </c>
      <c r="I587" s="897">
        <v>6786887</v>
      </c>
      <c r="J587" s="897">
        <v>11328083</v>
      </c>
      <c r="K587" s="897">
        <v>26791209</v>
      </c>
      <c r="L587"/>
    </row>
    <row r="588" spans="2:12" ht="12.75">
      <c r="B588" s="1037" t="s">
        <v>277</v>
      </c>
      <c r="C588" s="897">
        <v>47874514</v>
      </c>
      <c r="D588" s="899">
        <v>227478</v>
      </c>
      <c r="E588" s="899">
        <v>59800</v>
      </c>
      <c r="F588" s="899">
        <v>136375</v>
      </c>
      <c r="G588" s="900">
        <v>31303</v>
      </c>
      <c r="H588" s="897">
        <v>47647036</v>
      </c>
      <c r="I588" s="899">
        <v>7592833</v>
      </c>
      <c r="J588" s="899">
        <v>12788320</v>
      </c>
      <c r="K588" s="899">
        <v>27265883</v>
      </c>
      <c r="L588"/>
    </row>
    <row r="589" spans="2:12" ht="12.75">
      <c r="B589" s="1037" t="s">
        <v>278</v>
      </c>
      <c r="C589" s="897">
        <v>47480426</v>
      </c>
      <c r="D589" s="899">
        <v>229651</v>
      </c>
      <c r="E589" s="899">
        <v>65516</v>
      </c>
      <c r="F589" s="899">
        <v>130295</v>
      </c>
      <c r="G589" s="900">
        <v>33840</v>
      </c>
      <c r="H589" s="897">
        <v>47250775</v>
      </c>
      <c r="I589" s="899">
        <v>6189426</v>
      </c>
      <c r="J589" s="899">
        <v>12351422</v>
      </c>
      <c r="K589" s="899">
        <v>28709927</v>
      </c>
      <c r="L589"/>
    </row>
    <row r="590" spans="2:12" ht="12.75">
      <c r="B590" s="1037" t="s">
        <v>279</v>
      </c>
      <c r="C590" s="897">
        <v>49405724</v>
      </c>
      <c r="D590" s="899">
        <v>240065</v>
      </c>
      <c r="E590" s="899">
        <v>65009</v>
      </c>
      <c r="F590" s="899">
        <v>132898</v>
      </c>
      <c r="G590" s="900">
        <v>42158</v>
      </c>
      <c r="H590" s="897">
        <v>49165659</v>
      </c>
      <c r="I590" s="899">
        <v>6865131</v>
      </c>
      <c r="J590" s="899">
        <v>12986779</v>
      </c>
      <c r="K590" s="899">
        <v>29313749</v>
      </c>
      <c r="L590"/>
    </row>
    <row r="591" spans="2:12" ht="12.75">
      <c r="B591" s="1037" t="s">
        <v>280</v>
      </c>
      <c r="C591" s="897">
        <v>52389818</v>
      </c>
      <c r="D591" s="899">
        <v>275406</v>
      </c>
      <c r="E591" s="899">
        <v>68794</v>
      </c>
      <c r="F591" s="899">
        <v>141009</v>
      </c>
      <c r="G591" s="899">
        <v>65603</v>
      </c>
      <c r="H591" s="898">
        <v>52114412</v>
      </c>
      <c r="I591" s="899">
        <v>7666382</v>
      </c>
      <c r="J591" s="899">
        <v>16884614</v>
      </c>
      <c r="K591" s="899">
        <v>27563416</v>
      </c>
      <c r="L591"/>
    </row>
    <row r="592" spans="2:12" ht="12.75">
      <c r="B592" s="1037" t="s">
        <v>281</v>
      </c>
      <c r="C592" s="897">
        <v>47669255</v>
      </c>
      <c r="D592" s="899">
        <v>249071</v>
      </c>
      <c r="E592" s="899">
        <v>61984</v>
      </c>
      <c r="F592" s="899">
        <v>132617</v>
      </c>
      <c r="G592" s="899">
        <v>54470</v>
      </c>
      <c r="H592" s="899">
        <v>47420184</v>
      </c>
      <c r="I592" s="899">
        <v>6592748</v>
      </c>
      <c r="J592" s="899">
        <v>13791228</v>
      </c>
      <c r="K592" s="899">
        <v>27036208</v>
      </c>
      <c r="L592"/>
    </row>
    <row r="593" spans="2:12" ht="12.75">
      <c r="B593" s="1037" t="s">
        <v>282</v>
      </c>
      <c r="C593" s="897">
        <v>43516517</v>
      </c>
      <c r="D593" s="899">
        <v>220161</v>
      </c>
      <c r="E593" s="899">
        <v>61712</v>
      </c>
      <c r="F593" s="899">
        <v>116252</v>
      </c>
      <c r="G593" s="899">
        <v>42197</v>
      </c>
      <c r="H593" s="899">
        <v>43296356</v>
      </c>
      <c r="I593" s="899">
        <v>5996644</v>
      </c>
      <c r="J593" s="899">
        <v>12021100</v>
      </c>
      <c r="K593" s="899">
        <v>25278612</v>
      </c>
      <c r="L593"/>
    </row>
    <row r="594" spans="2:12" ht="12.75">
      <c r="B594" s="5"/>
      <c r="C594" s="898"/>
      <c r="D594" s="898"/>
      <c r="E594" s="898"/>
      <c r="F594" s="898"/>
      <c r="G594" s="898"/>
      <c r="H594" s="898"/>
      <c r="I594" s="898"/>
      <c r="J594" s="898"/>
      <c r="K594" s="898"/>
      <c r="L594"/>
    </row>
    <row r="595" spans="2:12" ht="12.75">
      <c r="B595" s="1036">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96" t="s">
        <v>259</v>
      </c>
      <c r="C597" s="1521" t="s">
        <v>22</v>
      </c>
      <c r="D597" s="1521" t="s">
        <v>260</v>
      </c>
      <c r="E597" s="1530" t="s">
        <v>261</v>
      </c>
      <c r="F597" s="1531"/>
      <c r="G597" s="1532"/>
      <c r="H597" s="1526" t="s">
        <v>262</v>
      </c>
      <c r="I597" s="1528" t="s">
        <v>263</v>
      </c>
      <c r="J597" s="1529"/>
      <c r="K597" s="1529"/>
      <c r="L597"/>
    </row>
    <row r="598" spans="2:12" ht="12.75" customHeight="1">
      <c r="B598" s="1597"/>
      <c r="C598" s="1522"/>
      <c r="D598" s="1522"/>
      <c r="E598" s="1523" t="s">
        <v>300</v>
      </c>
      <c r="F598" s="1521" t="s">
        <v>301</v>
      </c>
      <c r="G598" s="1521" t="s">
        <v>302</v>
      </c>
      <c r="H598" s="1527"/>
      <c r="I598" s="1523" t="s">
        <v>267</v>
      </c>
      <c r="J598" s="1523" t="s">
        <v>24</v>
      </c>
      <c r="K598" s="1521" t="s">
        <v>268</v>
      </c>
      <c r="L598"/>
    </row>
    <row r="599" spans="2:12" ht="12.75" customHeight="1">
      <c r="B599" s="1597"/>
      <c r="C599" s="1522"/>
      <c r="D599" s="1522"/>
      <c r="E599" s="1533"/>
      <c r="F599" s="1522"/>
      <c r="G599" s="1522"/>
      <c r="H599" s="1527"/>
      <c r="I599" s="1524"/>
      <c r="J599" s="1524"/>
      <c r="K599" s="1525"/>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20" t="s">
        <v>296</v>
      </c>
      <c r="D602" s="1520"/>
      <c r="E602" s="1520"/>
      <c r="F602" s="1520"/>
      <c r="G602" s="1520"/>
      <c r="H602" s="1520"/>
      <c r="I602" s="1520"/>
      <c r="J602" s="1520"/>
      <c r="K602" s="1520"/>
      <c r="L602"/>
    </row>
    <row r="603" spans="2:12" ht="12.75">
      <c r="B603" s="106"/>
      <c r="C603" s="694"/>
      <c r="D603" s="694"/>
      <c r="E603" s="694"/>
      <c r="F603" s="694"/>
      <c r="G603" s="694"/>
      <c r="H603" s="694"/>
      <c r="I603" s="694"/>
      <c r="J603" s="694"/>
      <c r="K603" s="694"/>
      <c r="L603"/>
    </row>
    <row r="604" spans="2:12" ht="12.75">
      <c r="B604" s="1037" t="s">
        <v>271</v>
      </c>
      <c r="C604" s="897">
        <v>97042744</v>
      </c>
      <c r="D604" s="897">
        <v>397525</v>
      </c>
      <c r="E604" s="897">
        <v>123027</v>
      </c>
      <c r="F604" s="897">
        <v>190820</v>
      </c>
      <c r="G604" s="897">
        <v>83678</v>
      </c>
      <c r="H604" s="897">
        <v>96645219</v>
      </c>
      <c r="I604" s="897">
        <v>13890672</v>
      </c>
      <c r="J604" s="897">
        <v>28529726</v>
      </c>
      <c r="K604" s="897">
        <v>54224821</v>
      </c>
      <c r="L604"/>
    </row>
    <row r="605" spans="2:12" ht="12.75">
      <c r="B605" s="1037" t="s">
        <v>272</v>
      </c>
      <c r="C605" s="897">
        <v>71080437</v>
      </c>
      <c r="D605" s="897">
        <v>338786</v>
      </c>
      <c r="E605" s="897">
        <v>123131</v>
      </c>
      <c r="F605" s="897">
        <v>150015</v>
      </c>
      <c r="G605" s="897">
        <v>65640</v>
      </c>
      <c r="H605" s="897">
        <v>70741651</v>
      </c>
      <c r="I605" s="897">
        <v>11152641</v>
      </c>
      <c r="J605" s="897">
        <v>19000308</v>
      </c>
      <c r="K605" s="897">
        <v>40588702</v>
      </c>
      <c r="L605"/>
    </row>
    <row r="606" spans="2:12" ht="12.75">
      <c r="B606" s="1037" t="s">
        <v>273</v>
      </c>
      <c r="C606" s="897">
        <v>94326127</v>
      </c>
      <c r="D606" s="899">
        <v>370021</v>
      </c>
      <c r="E606" s="899">
        <v>141070</v>
      </c>
      <c r="F606" s="899">
        <v>162127</v>
      </c>
      <c r="G606" s="900">
        <v>66824</v>
      </c>
      <c r="H606" s="897">
        <v>93956106</v>
      </c>
      <c r="I606" s="899">
        <v>14326353</v>
      </c>
      <c r="J606" s="899">
        <v>25473371</v>
      </c>
      <c r="K606" s="899">
        <v>54156382</v>
      </c>
      <c r="L606"/>
    </row>
    <row r="607" spans="2:12" ht="12.75">
      <c r="B607" s="1037" t="s">
        <v>274</v>
      </c>
      <c r="C607" s="897">
        <v>90179542</v>
      </c>
      <c r="D607" s="897">
        <v>377198</v>
      </c>
      <c r="E607" s="898">
        <v>138987</v>
      </c>
      <c r="F607" s="898">
        <v>177400</v>
      </c>
      <c r="G607" s="898">
        <v>60811</v>
      </c>
      <c r="H607" s="897">
        <v>89802344</v>
      </c>
      <c r="I607" s="898">
        <v>13026121</v>
      </c>
      <c r="J607" s="898">
        <v>24019148</v>
      </c>
      <c r="K607" s="898">
        <v>52757075</v>
      </c>
      <c r="L607"/>
    </row>
    <row r="608" spans="2:12" ht="12.75">
      <c r="B608" s="1037" t="s">
        <v>275</v>
      </c>
      <c r="C608" s="897">
        <v>98348767</v>
      </c>
      <c r="D608" s="660">
        <v>365543</v>
      </c>
      <c r="E608" s="660">
        <v>134256</v>
      </c>
      <c r="F608" s="660">
        <v>176108</v>
      </c>
      <c r="G608" s="660">
        <v>55179</v>
      </c>
      <c r="H608" s="660">
        <v>97983224</v>
      </c>
      <c r="I608" s="660">
        <v>14778485</v>
      </c>
      <c r="J608" s="660">
        <v>25000492</v>
      </c>
      <c r="K608" s="660">
        <v>58204247</v>
      </c>
      <c r="L608"/>
    </row>
    <row r="609" spans="2:12" ht="12.75">
      <c r="B609" s="1037" t="s">
        <v>276</v>
      </c>
      <c r="C609" s="897">
        <v>89668731</v>
      </c>
      <c r="D609" s="897">
        <v>358330</v>
      </c>
      <c r="E609" s="898">
        <v>97987</v>
      </c>
      <c r="F609" s="898">
        <v>193201</v>
      </c>
      <c r="G609" s="898">
        <v>67142</v>
      </c>
      <c r="H609" s="897">
        <v>89310401</v>
      </c>
      <c r="I609" s="898">
        <v>13566128</v>
      </c>
      <c r="J609" s="898">
        <v>23364570</v>
      </c>
      <c r="K609" s="898">
        <v>52379703</v>
      </c>
      <c r="L609"/>
    </row>
    <row r="610" spans="2:12" ht="12.75">
      <c r="B610" s="1037" t="s">
        <v>277</v>
      </c>
      <c r="C610" s="897">
        <v>94814223</v>
      </c>
      <c r="D610" s="899">
        <v>399597</v>
      </c>
      <c r="E610" s="899">
        <v>105945</v>
      </c>
      <c r="F610" s="899">
        <v>239181</v>
      </c>
      <c r="G610" s="900">
        <v>54471</v>
      </c>
      <c r="H610" s="897">
        <v>94414626</v>
      </c>
      <c r="I610" s="899">
        <v>15092121</v>
      </c>
      <c r="J610" s="899">
        <v>26639045</v>
      </c>
      <c r="K610" s="899">
        <v>52683460</v>
      </c>
      <c r="L610"/>
    </row>
    <row r="611" spans="2:12" ht="12.75">
      <c r="B611" s="1037" t="s">
        <v>278</v>
      </c>
      <c r="C611" s="897">
        <v>94523431</v>
      </c>
      <c r="D611" s="899">
        <v>403191</v>
      </c>
      <c r="E611" s="899">
        <v>115093</v>
      </c>
      <c r="F611" s="899">
        <v>229415</v>
      </c>
      <c r="G611" s="900">
        <v>58683</v>
      </c>
      <c r="H611" s="897">
        <v>94120240</v>
      </c>
      <c r="I611" s="899">
        <v>12344055</v>
      </c>
      <c r="J611" s="899">
        <v>25664712</v>
      </c>
      <c r="K611" s="899">
        <v>56111473</v>
      </c>
      <c r="L611"/>
    </row>
    <row r="612" spans="2:12" ht="12.75">
      <c r="B612" s="1037" t="s">
        <v>279</v>
      </c>
      <c r="C612" s="897">
        <v>98036717</v>
      </c>
      <c r="D612" s="897">
        <v>422394</v>
      </c>
      <c r="E612" s="898">
        <v>114069</v>
      </c>
      <c r="F612" s="898">
        <v>234214</v>
      </c>
      <c r="G612" s="898">
        <v>74111</v>
      </c>
      <c r="H612" s="897">
        <v>97614323</v>
      </c>
      <c r="I612" s="898">
        <v>13669245</v>
      </c>
      <c r="J612" s="898">
        <v>26923250</v>
      </c>
      <c r="K612" s="898">
        <v>57021828</v>
      </c>
      <c r="L612"/>
    </row>
    <row r="613" spans="2:12" ht="12.75">
      <c r="B613" s="1037" t="s">
        <v>280</v>
      </c>
      <c r="C613" s="897">
        <v>98036717</v>
      </c>
      <c r="D613" s="899">
        <v>422394</v>
      </c>
      <c r="E613" s="899">
        <v>114069</v>
      </c>
      <c r="F613" s="899">
        <v>234214</v>
      </c>
      <c r="G613" s="899">
        <v>74111</v>
      </c>
      <c r="H613" s="898">
        <v>97614323</v>
      </c>
      <c r="I613" s="899">
        <v>13669245</v>
      </c>
      <c r="J613" s="899">
        <v>26923250</v>
      </c>
      <c r="K613" s="899">
        <v>57021828</v>
      </c>
      <c r="L613"/>
    </row>
    <row r="614" spans="2:12" ht="12.75">
      <c r="B614" s="1037" t="s">
        <v>281</v>
      </c>
      <c r="C614" s="897">
        <v>93991382</v>
      </c>
      <c r="D614" s="899">
        <v>442529</v>
      </c>
      <c r="E614" s="899">
        <v>110487</v>
      </c>
      <c r="F614" s="899">
        <v>234875</v>
      </c>
      <c r="G614" s="900">
        <v>97167</v>
      </c>
      <c r="H614" s="901">
        <v>93548853</v>
      </c>
      <c r="I614" s="899">
        <v>13082164</v>
      </c>
      <c r="J614" s="899">
        <v>28328455</v>
      </c>
      <c r="K614" s="899">
        <v>52138234</v>
      </c>
      <c r="L614"/>
    </row>
    <row r="615" spans="2:12" ht="12.75">
      <c r="B615" s="1037" t="s">
        <v>282</v>
      </c>
      <c r="C615" s="897">
        <v>85303687</v>
      </c>
      <c r="D615" s="899">
        <v>382900</v>
      </c>
      <c r="E615" s="899">
        <v>110310</v>
      </c>
      <c r="F615" s="899">
        <v>202029</v>
      </c>
      <c r="G615" s="900">
        <v>70561</v>
      </c>
      <c r="H615" s="901">
        <v>84920787</v>
      </c>
      <c r="I615" s="899">
        <v>11813818</v>
      </c>
      <c r="J615" s="899">
        <v>24635137</v>
      </c>
      <c r="K615" s="899">
        <v>48471832</v>
      </c>
      <c r="L615"/>
    </row>
    <row r="616" spans="2:12" ht="12.75">
      <c r="B616" s="1037"/>
      <c r="C616" s="696"/>
      <c r="D616" s="697"/>
      <c r="E616" s="698"/>
      <c r="F616" s="698"/>
      <c r="G616" s="698"/>
      <c r="H616" s="697"/>
      <c r="I616" s="698"/>
      <c r="J616" s="698"/>
      <c r="K616" s="698"/>
      <c r="L616"/>
    </row>
    <row r="617" spans="2:12" ht="12.75">
      <c r="B617" s="1036">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0"/>
      <c r="G619" s="1080"/>
      <c r="H619" s="1080"/>
      <c r="I619" s="1080"/>
      <c r="J619"/>
      <c r="K619"/>
      <c r="L619"/>
    </row>
    <row r="620" spans="2:12" ht="20.25" thickBot="1">
      <c r="B620"/>
      <c r="C620"/>
      <c r="D620"/>
      <c r="E620" s="1081"/>
      <c r="F620" s="1082" t="s">
        <v>297</v>
      </c>
      <c r="G620" s="1082"/>
      <c r="H620" s="1082"/>
      <c r="I620" s="1082"/>
      <c r="J620" s="1083"/>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600" t="s">
        <v>446</v>
      </c>
      <c r="C636" s="1600"/>
      <c r="D636" s="1600"/>
      <c r="E636" s="1600"/>
      <c r="F636" s="1600"/>
      <c r="G636" s="1600"/>
      <c r="H636" s="1600"/>
      <c r="I636" s="1600"/>
      <c r="J636" s="1600"/>
      <c r="K636" s="1600"/>
    </row>
    <row r="637" spans="2:12" ht="18.75" thickBot="1">
      <c r="B637" s="810"/>
      <c r="C637" s="810"/>
      <c r="D637" s="810"/>
      <c r="E637" s="810"/>
      <c r="F637" s="811" t="s">
        <v>258</v>
      </c>
      <c r="G637" s="810"/>
      <c r="H637" s="810"/>
      <c r="I637" s="810"/>
      <c r="J637" s="810"/>
      <c r="K637" s="810"/>
    </row>
    <row r="638" spans="2:12" ht="12.75" customHeight="1">
      <c r="B638" s="1601" t="s">
        <v>259</v>
      </c>
      <c r="C638" s="1603" t="s">
        <v>22</v>
      </c>
      <c r="D638" s="1603" t="s">
        <v>260</v>
      </c>
      <c r="E638" s="1604" t="s">
        <v>261</v>
      </c>
      <c r="F638" s="1605"/>
      <c r="G638" s="1606"/>
      <c r="H638" s="1607" t="s">
        <v>262</v>
      </c>
      <c r="I638" s="1604" t="s">
        <v>263</v>
      </c>
      <c r="J638" s="1605"/>
      <c r="K638" s="1608"/>
    </row>
    <row r="639" spans="2:12" ht="11.25" customHeight="1">
      <c r="B639" s="1602"/>
      <c r="C639" s="1522"/>
      <c r="D639" s="1522"/>
      <c r="E639" s="1523" t="s">
        <v>300</v>
      </c>
      <c r="F639" s="1521" t="s">
        <v>301</v>
      </c>
      <c r="G639" s="1521" t="s">
        <v>302</v>
      </c>
      <c r="H639" s="1527"/>
      <c r="I639" s="1523" t="s">
        <v>267</v>
      </c>
      <c r="J639" s="1523" t="s">
        <v>24</v>
      </c>
      <c r="K639" s="1609" t="s">
        <v>348</v>
      </c>
    </row>
    <row r="640" spans="2:12" ht="11.25" customHeight="1">
      <c r="B640" s="1602"/>
      <c r="C640" s="1522"/>
      <c r="D640" s="1522"/>
      <c r="E640" s="1533"/>
      <c r="F640" s="1522"/>
      <c r="G640" s="1522"/>
      <c r="H640" s="1527"/>
      <c r="I640" s="1533"/>
      <c r="J640" s="1533"/>
      <c r="K640" s="1610"/>
    </row>
    <row r="641" spans="2:11" ht="12.75">
      <c r="B641" s="1226">
        <v>0</v>
      </c>
      <c r="C641" s="680">
        <v>1</v>
      </c>
      <c r="D641" s="680">
        <v>2</v>
      </c>
      <c r="E641" s="681">
        <v>3</v>
      </c>
      <c r="F641" s="681">
        <v>4</v>
      </c>
      <c r="G641" s="680">
        <v>5</v>
      </c>
      <c r="H641" s="680">
        <v>6</v>
      </c>
      <c r="I641" s="680">
        <v>7</v>
      </c>
      <c r="J641" s="680">
        <v>8</v>
      </c>
      <c r="K641" s="1227">
        <v>9</v>
      </c>
    </row>
    <row r="642" spans="2:11" ht="12.75">
      <c r="B642" s="1228"/>
      <c r="C642" s="683"/>
      <c r="D642" s="683"/>
      <c r="E642" s="683"/>
      <c r="F642" s="683"/>
      <c r="G642" s="683"/>
      <c r="H642" s="683"/>
      <c r="I642" s="683"/>
      <c r="J642" s="683"/>
      <c r="K642" s="1229"/>
    </row>
    <row r="643" spans="2:11" ht="14.25">
      <c r="B643" s="1230"/>
      <c r="C643" s="1586" t="s">
        <v>270</v>
      </c>
      <c r="D643" s="1586"/>
      <c r="E643" s="1586"/>
      <c r="F643" s="1586"/>
      <c r="G643" s="1586"/>
      <c r="H643" s="1586"/>
      <c r="I643" s="1586"/>
      <c r="J643" s="1586"/>
      <c r="K643" s="1599"/>
    </row>
    <row r="644" spans="2:11" ht="12.75">
      <c r="B644" s="1228"/>
      <c r="C644" s="683"/>
      <c r="D644" s="683"/>
      <c r="E644" s="683"/>
      <c r="F644" s="683"/>
      <c r="G644" s="683"/>
      <c r="H644" s="683"/>
      <c r="I644" s="683"/>
      <c r="J644" s="683"/>
      <c r="K644" s="1229"/>
    </row>
    <row r="645" spans="2:11" ht="12.75">
      <c r="B645" s="1263" t="s">
        <v>271</v>
      </c>
      <c r="C645" s="1274">
        <f>SUM(D645+H645)</f>
        <v>163247</v>
      </c>
      <c r="D645" s="1274">
        <v>4183</v>
      </c>
      <c r="E645" s="1274">
        <v>1936</v>
      </c>
      <c r="F645" s="1274">
        <v>1878</v>
      </c>
      <c r="G645" s="1274">
        <v>369</v>
      </c>
      <c r="H645" s="1274">
        <v>159064</v>
      </c>
      <c r="I645" s="1274">
        <v>25823</v>
      </c>
      <c r="J645" s="1274">
        <v>47119</v>
      </c>
      <c r="K645" s="1274">
        <v>86122</v>
      </c>
    </row>
    <row r="646" spans="2:11" ht="12.75">
      <c r="B646" s="1263" t="s">
        <v>272</v>
      </c>
      <c r="C646" s="1274">
        <f t="shared" ref="C646:C656" si="48">SUM(D646+H646)</f>
        <v>154797</v>
      </c>
      <c r="D646" s="1274">
        <v>3855</v>
      </c>
      <c r="E646" s="1274">
        <v>1652</v>
      </c>
      <c r="F646" s="1274">
        <v>1884</v>
      </c>
      <c r="G646" s="1274">
        <v>319</v>
      </c>
      <c r="H646" s="1274">
        <v>150942</v>
      </c>
      <c r="I646" s="1274">
        <v>24820</v>
      </c>
      <c r="J646" s="1274">
        <v>41251</v>
      </c>
      <c r="K646" s="1274">
        <v>84871</v>
      </c>
    </row>
    <row r="647" spans="2:11" ht="12.75">
      <c r="B647" s="1263" t="s">
        <v>273</v>
      </c>
      <c r="C647" s="1274">
        <f t="shared" si="48"/>
        <v>151453</v>
      </c>
      <c r="D647" s="1276">
        <v>3672</v>
      </c>
      <c r="E647" s="1276">
        <v>1511</v>
      </c>
      <c r="F647" s="1276">
        <v>1781</v>
      </c>
      <c r="G647" s="1277">
        <v>380</v>
      </c>
      <c r="H647" s="1274">
        <v>147781</v>
      </c>
      <c r="I647" s="1276">
        <v>22185</v>
      </c>
      <c r="J647" s="1276">
        <v>39306</v>
      </c>
      <c r="K647" s="1276">
        <v>86290</v>
      </c>
    </row>
    <row r="648" spans="2:11" ht="12.75">
      <c r="B648" s="1263" t="s">
        <v>274</v>
      </c>
      <c r="C648" s="1274">
        <f>SUM(D648+H648)</f>
        <v>123387</v>
      </c>
      <c r="D648" s="1274">
        <v>2579</v>
      </c>
      <c r="E648" s="1275">
        <v>1048</v>
      </c>
      <c r="F648" s="1275">
        <v>1175</v>
      </c>
      <c r="G648" s="1274">
        <v>356</v>
      </c>
      <c r="H648" s="1274">
        <v>120808</v>
      </c>
      <c r="I648" s="1274">
        <v>18805</v>
      </c>
      <c r="J648" s="1274">
        <v>35098</v>
      </c>
      <c r="K648" s="1274">
        <v>66905</v>
      </c>
    </row>
    <row r="649" spans="2:11" ht="12.75">
      <c r="B649" s="1263" t="s">
        <v>275</v>
      </c>
      <c r="C649" s="1274">
        <f>SUM(D649+H649)</f>
        <v>141955</v>
      </c>
      <c r="D649" s="1262">
        <v>3254</v>
      </c>
      <c r="E649" s="1279">
        <v>1374</v>
      </c>
      <c r="F649" s="1267">
        <v>1580</v>
      </c>
      <c r="G649" s="1267">
        <v>300</v>
      </c>
      <c r="H649" s="1262">
        <v>138701</v>
      </c>
      <c r="I649" s="1279">
        <v>23058</v>
      </c>
      <c r="J649" s="1279">
        <v>36148</v>
      </c>
      <c r="K649" s="1267">
        <v>79495</v>
      </c>
    </row>
    <row r="650" spans="2:11" ht="12.75">
      <c r="B650" s="1263" t="s">
        <v>276</v>
      </c>
      <c r="C650" s="1274">
        <f t="shared" si="48"/>
        <v>166759</v>
      </c>
      <c r="D650" s="1274">
        <v>3740</v>
      </c>
      <c r="E650" s="1275">
        <v>1503</v>
      </c>
      <c r="F650" s="1275">
        <v>2000</v>
      </c>
      <c r="G650" s="1274">
        <v>237</v>
      </c>
      <c r="H650" s="1274">
        <v>163019</v>
      </c>
      <c r="I650" s="1274">
        <v>27394</v>
      </c>
      <c r="J650" s="1274">
        <v>41041</v>
      </c>
      <c r="K650" s="1274">
        <v>94584</v>
      </c>
    </row>
    <row r="651" spans="2:11" ht="12.75">
      <c r="B651" s="1263" t="s">
        <v>277</v>
      </c>
      <c r="C651" s="1274">
        <f>SUM(D651+H651)</f>
        <v>176233</v>
      </c>
      <c r="D651" s="1261">
        <v>4202</v>
      </c>
      <c r="E651" s="1276">
        <v>1869</v>
      </c>
      <c r="F651" s="1277">
        <v>2029</v>
      </c>
      <c r="G651" s="1277">
        <v>304</v>
      </c>
      <c r="H651" s="1274">
        <v>172031</v>
      </c>
      <c r="I651" s="1276">
        <v>31264</v>
      </c>
      <c r="J651" s="1276">
        <v>50784</v>
      </c>
      <c r="K651" s="1276">
        <v>89983</v>
      </c>
    </row>
    <row r="652" spans="2:11" ht="12.75">
      <c r="B652" s="1263" t="s">
        <v>278</v>
      </c>
      <c r="C652" s="1274">
        <f t="shared" si="48"/>
        <v>151920</v>
      </c>
      <c r="D652" s="1261">
        <v>4257</v>
      </c>
      <c r="E652" s="1276">
        <v>1568</v>
      </c>
      <c r="F652" s="1276">
        <v>2117</v>
      </c>
      <c r="G652" s="1277">
        <v>572</v>
      </c>
      <c r="H652" s="1274">
        <v>147663</v>
      </c>
      <c r="I652" s="1276">
        <v>24922</v>
      </c>
      <c r="J652" s="1276">
        <v>43850</v>
      </c>
      <c r="K652" s="1276">
        <v>78891</v>
      </c>
    </row>
    <row r="653" spans="2:11" ht="12.75">
      <c r="B653" s="1263" t="s">
        <v>279</v>
      </c>
      <c r="C653" s="1274">
        <f t="shared" si="48"/>
        <v>168873</v>
      </c>
      <c r="D653" s="1274">
        <v>4787</v>
      </c>
      <c r="E653" s="1275">
        <v>2244</v>
      </c>
      <c r="F653" s="1275">
        <v>2284</v>
      </c>
      <c r="G653" s="1274">
        <v>259</v>
      </c>
      <c r="H653" s="1274">
        <v>164086</v>
      </c>
      <c r="I653" s="1274">
        <v>25977</v>
      </c>
      <c r="J653" s="1274">
        <v>49066</v>
      </c>
      <c r="K653" s="1274">
        <v>89043</v>
      </c>
    </row>
    <row r="654" spans="2:11" ht="12.75">
      <c r="B654" s="1366" t="s">
        <v>280</v>
      </c>
      <c r="C654" s="1274">
        <f>SUM(D654+H654)</f>
        <v>167227</v>
      </c>
      <c r="D654" s="1261">
        <v>4810</v>
      </c>
      <c r="E654" s="1276">
        <v>2454</v>
      </c>
      <c r="F654" s="1276">
        <v>1999</v>
      </c>
      <c r="G654" s="1276">
        <v>357</v>
      </c>
      <c r="H654" s="1275">
        <v>162417</v>
      </c>
      <c r="I654" s="1276">
        <v>27314</v>
      </c>
      <c r="J654" s="1276">
        <v>55182</v>
      </c>
      <c r="K654" s="1276">
        <v>79921</v>
      </c>
    </row>
    <row r="655" spans="2:11" ht="12.75">
      <c r="B655" s="1264" t="s">
        <v>281</v>
      </c>
      <c r="C655" s="1274">
        <f>SUM(D655+H655)</f>
        <v>137617</v>
      </c>
      <c r="D655" s="1276">
        <v>3779</v>
      </c>
      <c r="E655" s="1276">
        <v>1461</v>
      </c>
      <c r="F655" s="1276">
        <v>1884</v>
      </c>
      <c r="G655" s="1276">
        <v>434</v>
      </c>
      <c r="H655" s="1276">
        <v>133838</v>
      </c>
      <c r="I655" s="1276">
        <v>22269</v>
      </c>
      <c r="J655" s="1276">
        <v>45841</v>
      </c>
      <c r="K655" s="1276">
        <v>65728</v>
      </c>
    </row>
    <row r="656" spans="2:11" ht="12.75">
      <c r="B656" s="1264" t="s">
        <v>282</v>
      </c>
      <c r="C656" s="1274">
        <f t="shared" si="48"/>
        <v>149450</v>
      </c>
      <c r="D656" s="1276">
        <v>4271</v>
      </c>
      <c r="E656" s="1276">
        <v>1935</v>
      </c>
      <c r="F656" s="1276">
        <v>1913</v>
      </c>
      <c r="G656" s="1276">
        <v>423</v>
      </c>
      <c r="H656" s="1276">
        <v>145179</v>
      </c>
      <c r="I656" s="1276">
        <v>23304</v>
      </c>
      <c r="J656" s="1276">
        <v>47671</v>
      </c>
      <c r="K656" s="1276">
        <v>74204</v>
      </c>
    </row>
    <row r="657" spans="2:11" ht="15">
      <c r="B657" s="1260"/>
      <c r="C657" s="1275"/>
      <c r="D657" s="1275"/>
      <c r="E657" s="1275"/>
      <c r="F657" s="1275"/>
      <c r="G657" s="1275"/>
      <c r="H657" s="1275"/>
      <c r="I657" s="1275"/>
      <c r="J657" s="1275"/>
      <c r="K657" s="1275"/>
    </row>
    <row r="658" spans="2:11" ht="12.75">
      <c r="B658" s="1273">
        <v>2020</v>
      </c>
      <c r="C658" s="1266">
        <f t="shared" ref="C658:K658" si="49">SUM(C645:C656)</f>
        <v>1852918</v>
      </c>
      <c r="D658" s="1266">
        <f>SUM(D645:D656)</f>
        <v>47389</v>
      </c>
      <c r="E658" s="1266">
        <f t="shared" si="49"/>
        <v>20555</v>
      </c>
      <c r="F658" s="1266">
        <f t="shared" si="49"/>
        <v>22524</v>
      </c>
      <c r="G658" s="1266">
        <f>SUM(G645:G656)</f>
        <v>4310</v>
      </c>
      <c r="H658" s="1266">
        <f t="shared" si="49"/>
        <v>1805529</v>
      </c>
      <c r="I658" s="1266">
        <f t="shared" si="49"/>
        <v>297135</v>
      </c>
      <c r="J658" s="1266">
        <f t="shared" si="49"/>
        <v>532357</v>
      </c>
      <c r="K658" s="1266">
        <f t="shared" si="49"/>
        <v>976037</v>
      </c>
    </row>
    <row r="659" spans="2:11" ht="12.75">
      <c r="B659" s="1265"/>
      <c r="C659" s="1236"/>
      <c r="D659" s="1236"/>
      <c r="E659" s="1236"/>
      <c r="F659" s="1236"/>
      <c r="G659" s="1236"/>
      <c r="H659" s="1236"/>
      <c r="I659" s="1236"/>
      <c r="J659" s="1236"/>
      <c r="K659" s="1236"/>
    </row>
    <row r="660" spans="2:11" ht="12.75">
      <c r="B660" s="106"/>
      <c r="C660" s="1520" t="s">
        <v>295</v>
      </c>
      <c r="D660" s="1520"/>
      <c r="E660" s="1520"/>
      <c r="F660" s="1520"/>
      <c r="G660" s="1520"/>
      <c r="H660" s="1520"/>
      <c r="I660" s="1520"/>
      <c r="J660" s="1520"/>
      <c r="K660" s="1520"/>
    </row>
    <row r="661" spans="2:11" ht="12.75">
      <c r="B661" s="683"/>
      <c r="C661" s="1236"/>
      <c r="D661" s="1236"/>
      <c r="E661" s="1236"/>
      <c r="F661" s="1236"/>
      <c r="G661" s="1236"/>
      <c r="H661" s="1236"/>
      <c r="I661" s="1236"/>
      <c r="J661" s="1236"/>
      <c r="K661" s="1236"/>
    </row>
    <row r="662" spans="2:11" ht="12.75">
      <c r="B662" s="1268" t="s">
        <v>271</v>
      </c>
      <c r="C662" s="1274">
        <f t="shared" ref="C662:C673" si="50">SUM(D662+H662)</f>
        <v>49960551</v>
      </c>
      <c r="D662" s="1274">
        <v>235967</v>
      </c>
      <c r="E662" s="1274">
        <v>69271</v>
      </c>
      <c r="F662" s="1274">
        <v>111895</v>
      </c>
      <c r="G662" s="1274">
        <v>54801</v>
      </c>
      <c r="H662" s="1274">
        <v>49724584</v>
      </c>
      <c r="I662" s="1274">
        <v>7150936</v>
      </c>
      <c r="J662" s="1274">
        <v>13108259</v>
      </c>
      <c r="K662" s="1274">
        <v>29465389</v>
      </c>
    </row>
    <row r="663" spans="2:11" ht="12.75">
      <c r="B663" s="1268" t="s">
        <v>272</v>
      </c>
      <c r="C663" s="1274">
        <f t="shared" si="50"/>
        <v>47617324</v>
      </c>
      <c r="D663" s="1274">
        <v>208840</v>
      </c>
      <c r="E663" s="1274">
        <v>57340</v>
      </c>
      <c r="F663" s="1274">
        <v>107364</v>
      </c>
      <c r="G663" s="1274">
        <v>44136</v>
      </c>
      <c r="H663" s="1274">
        <v>47408484</v>
      </c>
      <c r="I663" s="1274">
        <v>6893452</v>
      </c>
      <c r="J663" s="1274">
        <v>11453223</v>
      </c>
      <c r="K663" s="1274">
        <v>29061809</v>
      </c>
    </row>
    <row r="664" spans="2:11" ht="12.75">
      <c r="B664" s="1268" t="s">
        <v>273</v>
      </c>
      <c r="C664" s="1274">
        <f t="shared" si="50"/>
        <v>45810921</v>
      </c>
      <c r="D664" s="1276">
        <v>212047</v>
      </c>
      <c r="E664" s="1276">
        <v>52722</v>
      </c>
      <c r="F664" s="1276">
        <v>104528</v>
      </c>
      <c r="G664" s="1277">
        <v>54797</v>
      </c>
      <c r="H664" s="1274">
        <v>45598874</v>
      </c>
      <c r="I664" s="1276">
        <v>6206047</v>
      </c>
      <c r="J664" s="1276">
        <v>10978459</v>
      </c>
      <c r="K664" s="1276">
        <v>28414368</v>
      </c>
    </row>
    <row r="665" spans="2:11" ht="12.75">
      <c r="B665" s="1268" t="s">
        <v>274</v>
      </c>
      <c r="C665" s="1274">
        <f t="shared" si="50"/>
        <v>37947488</v>
      </c>
      <c r="D665" s="1274">
        <v>152361</v>
      </c>
      <c r="E665" s="1275">
        <v>38008</v>
      </c>
      <c r="F665" s="1275">
        <v>67675</v>
      </c>
      <c r="G665" s="1274">
        <v>46678</v>
      </c>
      <c r="H665" s="1274">
        <v>37795127</v>
      </c>
      <c r="I665" s="1274">
        <v>5250323</v>
      </c>
      <c r="J665" s="1274">
        <v>9742524</v>
      </c>
      <c r="K665" s="1274">
        <v>22802280</v>
      </c>
    </row>
    <row r="666" spans="2:11" ht="12.75">
      <c r="B666" s="1268" t="s">
        <v>275</v>
      </c>
      <c r="C666" s="1274">
        <f t="shared" si="50"/>
        <v>43850100</v>
      </c>
      <c r="D666" s="1279">
        <v>182406</v>
      </c>
      <c r="E666" s="1279">
        <v>49999</v>
      </c>
      <c r="F666" s="1279">
        <v>89839</v>
      </c>
      <c r="G666" s="1279">
        <v>42568</v>
      </c>
      <c r="H666" s="1279">
        <v>43667694</v>
      </c>
      <c r="I666" s="1279">
        <v>6427358</v>
      </c>
      <c r="J666" s="1279">
        <v>9965046</v>
      </c>
      <c r="K666" s="1267">
        <v>27275290</v>
      </c>
    </row>
    <row r="667" spans="2:11" ht="12.75">
      <c r="B667" s="1268" t="s">
        <v>276</v>
      </c>
      <c r="C667" s="1274">
        <f t="shared" si="50"/>
        <v>52025091</v>
      </c>
      <c r="D667" s="1274">
        <v>205453</v>
      </c>
      <c r="E667" s="1275">
        <v>52679</v>
      </c>
      <c r="F667" s="1275">
        <v>121156</v>
      </c>
      <c r="G667" s="1274">
        <v>31618</v>
      </c>
      <c r="H667" s="1274">
        <v>51819638</v>
      </c>
      <c r="I667" s="1274">
        <v>7514997</v>
      </c>
      <c r="J667" s="1274">
        <v>11510571</v>
      </c>
      <c r="K667" s="1274">
        <v>32794070</v>
      </c>
    </row>
    <row r="668" spans="2:11" ht="12.75">
      <c r="B668" s="1268" t="s">
        <v>277</v>
      </c>
      <c r="C668" s="1274">
        <f t="shared" si="50"/>
        <v>54051147</v>
      </c>
      <c r="D668" s="1276">
        <v>228220</v>
      </c>
      <c r="E668" s="1276">
        <v>67664</v>
      </c>
      <c r="F668" s="1276">
        <v>124553</v>
      </c>
      <c r="G668" s="1277">
        <v>36003</v>
      </c>
      <c r="H668" s="1274">
        <v>53822927</v>
      </c>
      <c r="I668" s="1276">
        <v>8725344</v>
      </c>
      <c r="J668" s="1276">
        <v>14051630</v>
      </c>
      <c r="K668" s="1276">
        <v>31045953</v>
      </c>
    </row>
    <row r="669" spans="2:11" ht="12.75">
      <c r="B669" s="1268" t="s">
        <v>278</v>
      </c>
      <c r="C669" s="1274">
        <f t="shared" si="50"/>
        <v>45879866</v>
      </c>
      <c r="D669" s="1276">
        <v>235692</v>
      </c>
      <c r="E669" s="1276">
        <v>57242</v>
      </c>
      <c r="F669" s="1276">
        <v>115636</v>
      </c>
      <c r="G669" s="1277">
        <v>62814</v>
      </c>
      <c r="H669" s="1274">
        <v>45644174</v>
      </c>
      <c r="I669" s="1276">
        <v>6814064</v>
      </c>
      <c r="J669" s="1276">
        <v>12095543</v>
      </c>
      <c r="K669" s="1276">
        <v>26734567</v>
      </c>
    </row>
    <row r="670" spans="2:11" ht="12.75">
      <c r="B670" s="1268" t="s">
        <v>279</v>
      </c>
      <c r="C670" s="1274">
        <f t="shared" si="50"/>
        <v>50006709</v>
      </c>
      <c r="D670" s="1276">
        <v>255535</v>
      </c>
      <c r="E670" s="1276">
        <v>81414</v>
      </c>
      <c r="F670" s="1276">
        <v>142799</v>
      </c>
      <c r="G670" s="1277">
        <v>31322</v>
      </c>
      <c r="H670" s="1274">
        <v>49751174</v>
      </c>
      <c r="I670" s="1276">
        <v>7098072</v>
      </c>
      <c r="J670" s="1276">
        <v>13203179</v>
      </c>
      <c r="K670" s="1276">
        <v>29449923</v>
      </c>
    </row>
    <row r="671" spans="2:11" ht="12.75">
      <c r="B671" s="1268" t="s">
        <v>280</v>
      </c>
      <c r="C671" s="1274">
        <f>SUM(D671+H671)</f>
        <v>49388258</v>
      </c>
      <c r="D671" s="1276">
        <v>269010</v>
      </c>
      <c r="E671" s="1276">
        <v>93543</v>
      </c>
      <c r="F671" s="1276">
        <v>130959</v>
      </c>
      <c r="G671" s="1276">
        <v>44508</v>
      </c>
      <c r="H671" s="1275">
        <v>49119248</v>
      </c>
      <c r="I671" s="1276">
        <v>7503226</v>
      </c>
      <c r="J671" s="1276">
        <v>14927985</v>
      </c>
      <c r="K671" s="1276">
        <v>26688037</v>
      </c>
    </row>
    <row r="672" spans="2:11" ht="12.75">
      <c r="B672" s="1268" t="s">
        <v>281</v>
      </c>
      <c r="C672" s="1274">
        <f>SUM(D672+H672)</f>
        <v>38901473</v>
      </c>
      <c r="D672" s="1276">
        <v>222167</v>
      </c>
      <c r="E672" s="1276">
        <v>52668</v>
      </c>
      <c r="F672" s="1276">
        <v>117595</v>
      </c>
      <c r="G672" s="1276">
        <v>51904</v>
      </c>
      <c r="H672" s="1275">
        <v>38679306</v>
      </c>
      <c r="I672" s="1276">
        <v>6116907</v>
      </c>
      <c r="J672" s="1276">
        <v>12771724</v>
      </c>
      <c r="K672" s="1276">
        <v>19790675</v>
      </c>
    </row>
    <row r="673" spans="2:11" ht="12.75">
      <c r="B673" s="1268" t="s">
        <v>282</v>
      </c>
      <c r="C673" s="1274">
        <f t="shared" si="50"/>
        <v>44379143</v>
      </c>
      <c r="D673" s="1276">
        <v>235538</v>
      </c>
      <c r="E673" s="1276">
        <v>68088</v>
      </c>
      <c r="F673" s="1276">
        <v>114816</v>
      </c>
      <c r="G673" s="1276">
        <v>52634</v>
      </c>
      <c r="H673" s="1276">
        <v>44143605</v>
      </c>
      <c r="I673" s="1276">
        <v>6396462</v>
      </c>
      <c r="J673" s="1276">
        <v>13181865</v>
      </c>
      <c r="K673" s="1276">
        <v>24565278</v>
      </c>
    </row>
    <row r="674" spans="2:11" ht="12.75">
      <c r="B674" s="1265"/>
      <c r="C674" s="1275"/>
      <c r="D674" s="1275"/>
      <c r="E674" s="1275"/>
      <c r="F674" s="1275"/>
      <c r="G674" s="1275"/>
      <c r="H674" s="1275"/>
      <c r="I674" s="1275"/>
      <c r="J674" s="1275"/>
      <c r="K674" s="1275"/>
    </row>
    <row r="675" spans="2:11" ht="12.75">
      <c r="B675" s="1273">
        <v>2020</v>
      </c>
      <c r="C675" s="1266">
        <f t="shared" ref="C675:K675" si="51">SUM(C662:C673)</f>
        <v>559818071</v>
      </c>
      <c r="D675" s="1266">
        <f t="shared" si="51"/>
        <v>2643236</v>
      </c>
      <c r="E675" s="1266">
        <f t="shared" si="51"/>
        <v>740638</v>
      </c>
      <c r="F675" s="1266">
        <f t="shared" si="51"/>
        <v>1348815</v>
      </c>
      <c r="G675" s="1266">
        <f t="shared" si="51"/>
        <v>553783</v>
      </c>
      <c r="H675" s="1266">
        <f t="shared" si="51"/>
        <v>557174835</v>
      </c>
      <c r="I675" s="1266">
        <f t="shared" si="51"/>
        <v>82097188</v>
      </c>
      <c r="J675" s="1266">
        <f t="shared" si="51"/>
        <v>146990008</v>
      </c>
      <c r="K675" s="1266">
        <f t="shared" si="51"/>
        <v>328087639</v>
      </c>
    </row>
    <row r="676" spans="2:11" ht="12.75">
      <c r="B676" s="690"/>
      <c r="C676" s="1237"/>
      <c r="D676" s="1237"/>
      <c r="E676" s="1237"/>
      <c r="F676" s="1237"/>
      <c r="G676" s="1237"/>
      <c r="H676" s="1237"/>
      <c r="I676" s="1237"/>
      <c r="J676" s="1237"/>
      <c r="K676" s="1237"/>
    </row>
    <row r="677" spans="2:11" ht="12.75" customHeight="1">
      <c r="B677" s="1596" t="s">
        <v>259</v>
      </c>
      <c r="C677" s="1521" t="s">
        <v>22</v>
      </c>
      <c r="D677" s="1521" t="s">
        <v>260</v>
      </c>
      <c r="E677" s="1530" t="s">
        <v>261</v>
      </c>
      <c r="F677" s="1531"/>
      <c r="G677" s="1532"/>
      <c r="H677" s="1526" t="s">
        <v>262</v>
      </c>
      <c r="I677" s="1528" t="s">
        <v>263</v>
      </c>
      <c r="J677" s="1529"/>
      <c r="K677" s="1529"/>
    </row>
    <row r="678" spans="2:11" ht="11.25" customHeight="1">
      <c r="B678" s="1597"/>
      <c r="C678" s="1522"/>
      <c r="D678" s="1522"/>
      <c r="E678" s="1523" t="s">
        <v>300</v>
      </c>
      <c r="F678" s="1521" t="s">
        <v>301</v>
      </c>
      <c r="G678" s="1521" t="s">
        <v>302</v>
      </c>
      <c r="H678" s="1527"/>
      <c r="I678" s="1523" t="s">
        <v>267</v>
      </c>
      <c r="J678" s="1523" t="s">
        <v>24</v>
      </c>
      <c r="K678" s="1521" t="s">
        <v>268</v>
      </c>
    </row>
    <row r="679" spans="2:11" ht="11.25" customHeight="1">
      <c r="B679" s="1597"/>
      <c r="C679" s="1522"/>
      <c r="D679" s="1522"/>
      <c r="E679" s="1533"/>
      <c r="F679" s="1522"/>
      <c r="G679" s="1522"/>
      <c r="H679" s="1527"/>
      <c r="I679" s="1524"/>
      <c r="J679" s="1524"/>
      <c r="K679" s="1525"/>
    </row>
    <row r="680" spans="2:11" ht="12.75">
      <c r="B680" s="680">
        <v>0</v>
      </c>
      <c r="C680" s="1238">
        <v>1</v>
      </c>
      <c r="D680" s="1238">
        <v>2</v>
      </c>
      <c r="E680" s="1239">
        <v>3</v>
      </c>
      <c r="F680" s="1239">
        <v>4</v>
      </c>
      <c r="G680" s="1238">
        <v>5</v>
      </c>
      <c r="H680" s="1238">
        <v>6</v>
      </c>
      <c r="I680" s="1238">
        <v>7</v>
      </c>
      <c r="J680" s="1238">
        <v>8</v>
      </c>
      <c r="K680" s="1238">
        <v>9</v>
      </c>
    </row>
    <row r="681" spans="2:11" ht="12.75">
      <c r="B681" s="683"/>
      <c r="C681" s="1236"/>
      <c r="D681" s="1236"/>
      <c r="E681" s="1236"/>
      <c r="F681" s="1236"/>
      <c r="G681" s="1236"/>
      <c r="H681" s="1236"/>
      <c r="I681" s="1236"/>
      <c r="J681" s="1236"/>
      <c r="K681" s="1236"/>
    </row>
    <row r="682" spans="2:11" ht="12.75">
      <c r="B682" s="106"/>
      <c r="C682" s="1520" t="s">
        <v>296</v>
      </c>
      <c r="D682" s="1520"/>
      <c r="E682" s="1520"/>
      <c r="F682" s="1520"/>
      <c r="G682" s="1520"/>
      <c r="H682" s="1520"/>
      <c r="I682" s="1520"/>
      <c r="J682" s="1520"/>
      <c r="K682" s="1520"/>
    </row>
    <row r="683" spans="2:11" ht="12.75">
      <c r="B683" s="106"/>
      <c r="C683" s="1240"/>
      <c r="D683" s="1240"/>
      <c r="E683" s="1240"/>
      <c r="F683" s="1240"/>
      <c r="G683" s="1240"/>
      <c r="H683" s="1240"/>
      <c r="I683" s="1240"/>
      <c r="J683" s="1240"/>
      <c r="K683" s="1240"/>
    </row>
    <row r="684" spans="2:11" ht="12.75">
      <c r="B684" s="1268" t="s">
        <v>271</v>
      </c>
      <c r="C684" s="1274">
        <f>SUM(D684+H684)</f>
        <v>98406751</v>
      </c>
      <c r="D684" s="1274">
        <v>415255</v>
      </c>
      <c r="E684" s="1274">
        <v>121753</v>
      </c>
      <c r="F684" s="1274">
        <v>197678</v>
      </c>
      <c r="G684" s="1274">
        <v>95824</v>
      </c>
      <c r="H684" s="1274">
        <v>97991496</v>
      </c>
      <c r="I684" s="1274">
        <v>14011279</v>
      </c>
      <c r="J684" s="1274">
        <v>27307209</v>
      </c>
      <c r="K684" s="1274">
        <v>56673008</v>
      </c>
    </row>
    <row r="685" spans="2:11" ht="12.75">
      <c r="B685" s="1268" t="s">
        <v>272</v>
      </c>
      <c r="C685" s="1274">
        <f t="shared" ref="C685:C695" si="52">SUM(D685+H685)</f>
        <v>94273400</v>
      </c>
      <c r="D685" s="1274">
        <v>371528</v>
      </c>
      <c r="E685" s="1274">
        <v>101380</v>
      </c>
      <c r="F685" s="1274">
        <v>190031</v>
      </c>
      <c r="G685" s="1274">
        <v>80117</v>
      </c>
      <c r="H685" s="1274">
        <v>93901872</v>
      </c>
      <c r="I685" s="1274">
        <v>13706847</v>
      </c>
      <c r="J685" s="1274">
        <v>24084327</v>
      </c>
      <c r="K685" s="1274">
        <v>56110698</v>
      </c>
    </row>
    <row r="686" spans="2:11" ht="12.75">
      <c r="B686" s="1268" t="s">
        <v>273</v>
      </c>
      <c r="C686" s="1274">
        <f t="shared" si="52"/>
        <v>89717346</v>
      </c>
      <c r="D686" s="1276">
        <v>372120</v>
      </c>
      <c r="E686" s="1276">
        <v>93526</v>
      </c>
      <c r="F686" s="1276">
        <v>183035</v>
      </c>
      <c r="G686" s="1277">
        <v>95559</v>
      </c>
      <c r="H686" s="1274">
        <v>89345226</v>
      </c>
      <c r="I686" s="1276">
        <v>12115715</v>
      </c>
      <c r="J686" s="1276">
        <v>22514649</v>
      </c>
      <c r="K686" s="1276">
        <v>54714862</v>
      </c>
    </row>
    <row r="687" spans="2:11" ht="12.75">
      <c r="B687" s="1268" t="s">
        <v>274</v>
      </c>
      <c r="C687" s="1274">
        <f t="shared" si="52"/>
        <v>74393739</v>
      </c>
      <c r="D687" s="1274">
        <v>265878</v>
      </c>
      <c r="E687" s="1275">
        <v>66178</v>
      </c>
      <c r="F687" s="1275">
        <v>117616</v>
      </c>
      <c r="G687" s="1275">
        <v>82084</v>
      </c>
      <c r="H687" s="1274">
        <v>74127861</v>
      </c>
      <c r="I687" s="1275">
        <v>10308616</v>
      </c>
      <c r="J687" s="1275">
        <v>20143556</v>
      </c>
      <c r="K687" s="1275">
        <v>43675689</v>
      </c>
    </row>
    <row r="688" spans="2:11" ht="12.75">
      <c r="B688" s="1268" t="s">
        <v>275</v>
      </c>
      <c r="C688" s="1274">
        <f t="shared" si="52"/>
        <v>86208498</v>
      </c>
      <c r="D688" s="1279">
        <v>319898</v>
      </c>
      <c r="E688" s="1279">
        <v>87279</v>
      </c>
      <c r="F688" s="1279">
        <v>156470</v>
      </c>
      <c r="G688" s="1279">
        <v>76149</v>
      </c>
      <c r="H688" s="1279">
        <v>85888600</v>
      </c>
      <c r="I688" s="1279">
        <v>12659354</v>
      </c>
      <c r="J688" s="1279">
        <v>20656790</v>
      </c>
      <c r="K688" s="1279">
        <v>52572456</v>
      </c>
    </row>
    <row r="689" spans="2:12" ht="12.75">
      <c r="B689" s="1268" t="s">
        <v>276</v>
      </c>
      <c r="C689" s="1274">
        <f t="shared" si="52"/>
        <v>101889130</v>
      </c>
      <c r="D689" s="1274">
        <v>360681</v>
      </c>
      <c r="E689" s="1275">
        <v>93221</v>
      </c>
      <c r="F689" s="1275">
        <v>211996</v>
      </c>
      <c r="G689" s="1275">
        <v>55464</v>
      </c>
      <c r="H689" s="1274">
        <v>101528449</v>
      </c>
      <c r="I689" s="1275">
        <v>15174672</v>
      </c>
      <c r="J689" s="1275">
        <v>23731496</v>
      </c>
      <c r="K689" s="1275">
        <v>62622281</v>
      </c>
    </row>
    <row r="690" spans="2:12" ht="12.75">
      <c r="B690" s="1268" t="s">
        <v>277</v>
      </c>
      <c r="C690" s="1274">
        <f>SUM(D690+H690)</f>
        <v>105672362</v>
      </c>
      <c r="D690" s="1276">
        <v>403511</v>
      </c>
      <c r="E690" s="1276">
        <v>119182</v>
      </c>
      <c r="F690" s="1276">
        <v>221232</v>
      </c>
      <c r="G690" s="1277">
        <v>63097</v>
      </c>
      <c r="H690" s="1274">
        <v>105268851</v>
      </c>
      <c r="I690" s="1276">
        <v>17023118</v>
      </c>
      <c r="J690" s="1276">
        <v>28928872</v>
      </c>
      <c r="K690" s="1276">
        <v>59316861</v>
      </c>
    </row>
    <row r="691" spans="2:12" ht="12.75">
      <c r="B691" s="1268" t="s">
        <v>278</v>
      </c>
      <c r="C691" s="1274">
        <f>SUM(D691+H691)</f>
        <v>89888573</v>
      </c>
      <c r="D691" s="1276">
        <v>413288</v>
      </c>
      <c r="E691" s="1276">
        <v>100914</v>
      </c>
      <c r="F691" s="1276">
        <v>202818</v>
      </c>
      <c r="G691" s="1277">
        <v>109556</v>
      </c>
      <c r="H691" s="1274">
        <v>89475285</v>
      </c>
      <c r="I691" s="1276">
        <v>13419764</v>
      </c>
      <c r="J691" s="1276">
        <v>24879574</v>
      </c>
      <c r="K691" s="1276">
        <v>51175947</v>
      </c>
    </row>
    <row r="692" spans="2:12" ht="12.75">
      <c r="B692" s="1268" t="s">
        <v>279</v>
      </c>
      <c r="C692" s="1274">
        <f t="shared" si="52"/>
        <v>98776814</v>
      </c>
      <c r="D692" s="1274">
        <v>449742</v>
      </c>
      <c r="E692" s="1275">
        <v>142399</v>
      </c>
      <c r="F692" s="1275">
        <v>252641</v>
      </c>
      <c r="G692" s="1275">
        <v>54702</v>
      </c>
      <c r="H692" s="1274">
        <v>98327072</v>
      </c>
      <c r="I692" s="1275">
        <v>13985215</v>
      </c>
      <c r="J692" s="1275">
        <v>27586425</v>
      </c>
      <c r="K692" s="1275">
        <v>56755432</v>
      </c>
    </row>
    <row r="693" spans="2:12" ht="12.75">
      <c r="B693" s="1268" t="s">
        <v>280</v>
      </c>
      <c r="C693" s="1274">
        <f t="shared" si="52"/>
        <v>97774164</v>
      </c>
      <c r="D693" s="1276">
        <v>478145</v>
      </c>
      <c r="E693" s="1276">
        <v>164762</v>
      </c>
      <c r="F693" s="1276">
        <v>235023</v>
      </c>
      <c r="G693" s="1276">
        <v>78360</v>
      </c>
      <c r="H693" s="1275">
        <v>97296019</v>
      </c>
      <c r="I693" s="1276">
        <v>14828737</v>
      </c>
      <c r="J693" s="1276">
        <v>31240799</v>
      </c>
      <c r="K693" s="1276">
        <v>51226483</v>
      </c>
    </row>
    <row r="694" spans="2:12" ht="12.75">
      <c r="B694" s="1268" t="s">
        <v>281</v>
      </c>
      <c r="C694" s="1274">
        <f t="shared" si="52"/>
        <v>81593253</v>
      </c>
      <c r="D694" s="1276">
        <v>392463</v>
      </c>
      <c r="E694" s="1276">
        <v>92244</v>
      </c>
      <c r="F694" s="1276">
        <v>209689</v>
      </c>
      <c r="G694" s="1276">
        <v>90530</v>
      </c>
      <c r="H694" s="1275">
        <v>81200790</v>
      </c>
      <c r="I694" s="1276">
        <v>12068851</v>
      </c>
      <c r="J694" s="1276">
        <v>26605968</v>
      </c>
      <c r="K694" s="1276">
        <v>42525971</v>
      </c>
    </row>
    <row r="695" spans="2:12" ht="12.75">
      <c r="B695" s="1268" t="s">
        <v>282</v>
      </c>
      <c r="C695" s="1274">
        <f t="shared" si="52"/>
        <v>87937614</v>
      </c>
      <c r="D695" s="1276">
        <v>416595</v>
      </c>
      <c r="E695" s="1276">
        <v>118762</v>
      </c>
      <c r="F695" s="1276">
        <v>204236</v>
      </c>
      <c r="G695" s="1277">
        <v>93597</v>
      </c>
      <c r="H695" s="1278">
        <v>87521019</v>
      </c>
      <c r="I695" s="1276">
        <v>12604337</v>
      </c>
      <c r="J695" s="1276">
        <v>27520655</v>
      </c>
      <c r="K695" s="1276">
        <v>47396027</v>
      </c>
    </row>
    <row r="696" spans="2:12" ht="12.75">
      <c r="B696" s="1268"/>
      <c r="C696" s="1272"/>
      <c r="D696" s="1269"/>
      <c r="E696" s="1270"/>
      <c r="F696" s="1270"/>
      <c r="G696" s="1270"/>
      <c r="H696" s="1269"/>
      <c r="I696" s="1270"/>
      <c r="J696" s="1270"/>
      <c r="K696" s="1270"/>
    </row>
    <row r="697" spans="2:12" ht="12.75">
      <c r="B697" s="1273">
        <v>2020</v>
      </c>
      <c r="C697" s="1271">
        <f t="shared" ref="C697:K697" si="53">SUM(C684:C695)</f>
        <v>1106531644</v>
      </c>
      <c r="D697" s="1271">
        <f t="shared" si="53"/>
        <v>4659104</v>
      </c>
      <c r="E697" s="1271">
        <f t="shared" si="53"/>
        <v>1301600</v>
      </c>
      <c r="F697" s="1271">
        <f t="shared" si="53"/>
        <v>2382465</v>
      </c>
      <c r="G697" s="1271">
        <f t="shared" si="53"/>
        <v>975039</v>
      </c>
      <c r="H697" s="1271">
        <f t="shared" si="53"/>
        <v>1101872540</v>
      </c>
      <c r="I697" s="1271">
        <f t="shared" si="53"/>
        <v>161906505</v>
      </c>
      <c r="J697" s="1271">
        <f t="shared" si="53"/>
        <v>305200320</v>
      </c>
      <c r="K697" s="1271">
        <f t="shared" si="53"/>
        <v>634765715</v>
      </c>
    </row>
    <row r="700" spans="2:12" ht="20.25" thickBot="1">
      <c r="B700" s="106"/>
      <c r="C700" s="106"/>
      <c r="D700" s="106"/>
      <c r="E700" s="1081"/>
      <c r="F700" s="1082" t="s">
        <v>297</v>
      </c>
      <c r="G700" s="1082"/>
      <c r="H700" s="1082"/>
      <c r="I700" s="1082"/>
      <c r="J700" s="1083"/>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66">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221">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A58" sqref="A58"/>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11" t="s">
        <v>453</v>
      </c>
      <c r="B1" s="1611"/>
      <c r="C1" s="1611"/>
      <c r="D1" s="1611"/>
      <c r="E1" s="1611"/>
      <c r="F1" s="1611"/>
      <c r="G1" s="1611"/>
      <c r="H1" s="1611"/>
      <c r="I1" s="1611"/>
      <c r="J1" s="1611"/>
      <c r="K1" s="1611"/>
      <c r="L1" s="1611"/>
      <c r="M1" s="1611"/>
      <c r="N1" s="1611"/>
    </row>
    <row r="2" spans="1:20" ht="13.5" thickBot="1">
      <c r="B2" s="913"/>
      <c r="C2" s="913"/>
      <c r="D2" s="913"/>
      <c r="E2" s="913"/>
      <c r="F2" s="913"/>
      <c r="G2" s="914" t="s">
        <v>343</v>
      </c>
      <c r="H2" s="913"/>
      <c r="I2" s="913"/>
      <c r="J2" s="913"/>
      <c r="K2" s="913"/>
      <c r="L2" s="913"/>
      <c r="M2" s="913"/>
      <c r="N2" s="913"/>
    </row>
    <row r="3" spans="1:20" ht="14.25" thickBot="1">
      <c r="A3" s="915" t="s">
        <v>344</v>
      </c>
      <c r="B3" s="916" t="s">
        <v>219</v>
      </c>
      <c r="C3" s="916" t="s">
        <v>220</v>
      </c>
      <c r="D3" s="916" t="s">
        <v>221</v>
      </c>
      <c r="E3" s="916" t="s">
        <v>222</v>
      </c>
      <c r="F3" s="916" t="s">
        <v>223</v>
      </c>
      <c r="G3" s="916" t="s">
        <v>224</v>
      </c>
      <c r="H3" s="916" t="s">
        <v>225</v>
      </c>
      <c r="I3" s="916" t="s">
        <v>226</v>
      </c>
      <c r="J3" s="916" t="s">
        <v>227</v>
      </c>
      <c r="K3" s="916" t="s">
        <v>228</v>
      </c>
      <c r="L3" s="916" t="s">
        <v>229</v>
      </c>
      <c r="M3" s="916" t="s">
        <v>230</v>
      </c>
      <c r="N3" s="916" t="s">
        <v>237</v>
      </c>
    </row>
    <row r="4" spans="1:20" ht="13.5">
      <c r="A4" s="917">
        <v>2004</v>
      </c>
      <c r="B4" s="918">
        <v>299.39999999999998</v>
      </c>
      <c r="C4" s="918">
        <v>296.39999999999998</v>
      </c>
      <c r="D4" s="918">
        <v>293.7</v>
      </c>
      <c r="E4" s="918">
        <v>293.5</v>
      </c>
      <c r="F4" s="918">
        <v>293.5</v>
      </c>
      <c r="G4" s="918">
        <v>291.60000000000002</v>
      </c>
      <c r="H4" s="918">
        <v>290.2</v>
      </c>
      <c r="I4" s="918">
        <v>286.3</v>
      </c>
      <c r="J4" s="918">
        <v>285.39999999999998</v>
      </c>
      <c r="K4" s="918">
        <v>285.10000000000002</v>
      </c>
      <c r="L4" s="918">
        <v>291.2</v>
      </c>
      <c r="M4" s="918">
        <v>297.8</v>
      </c>
      <c r="N4" s="919">
        <v>291.3</v>
      </c>
    </row>
    <row r="5" spans="1:20" ht="13.5">
      <c r="A5" s="920">
        <v>2005</v>
      </c>
      <c r="B5" s="921">
        <v>304.10000000000002</v>
      </c>
      <c r="C5" s="921">
        <v>308.10000000000002</v>
      </c>
      <c r="D5" s="921">
        <v>308.2</v>
      </c>
      <c r="E5" s="921">
        <v>310.89999999999998</v>
      </c>
      <c r="F5" s="921">
        <v>309.89999999999998</v>
      </c>
      <c r="G5" s="921">
        <v>309.10000000000002</v>
      </c>
      <c r="H5" s="921">
        <v>307</v>
      </c>
      <c r="I5" s="921">
        <v>300.60000000000002</v>
      </c>
      <c r="J5" s="921">
        <v>303.3</v>
      </c>
      <c r="K5" s="921">
        <v>304.3</v>
      </c>
      <c r="L5" s="921">
        <v>311.8</v>
      </c>
      <c r="M5" s="921">
        <v>315.5</v>
      </c>
      <c r="N5" s="922">
        <v>307.60000000000002</v>
      </c>
    </row>
    <row r="6" spans="1:20" ht="13.5">
      <c r="A6" s="920">
        <v>2006</v>
      </c>
      <c r="B6" s="921">
        <v>317.10000000000002</v>
      </c>
      <c r="C6" s="921">
        <v>319.89999999999998</v>
      </c>
      <c r="D6" s="921">
        <v>324</v>
      </c>
      <c r="E6" s="921">
        <v>319.5</v>
      </c>
      <c r="F6" s="921">
        <v>325.8</v>
      </c>
      <c r="G6" s="921">
        <v>323.8</v>
      </c>
      <c r="H6" s="921">
        <v>312.8</v>
      </c>
      <c r="I6" s="921">
        <v>313</v>
      </c>
      <c r="J6" s="921">
        <v>315.2</v>
      </c>
      <c r="K6" s="921">
        <v>311.2</v>
      </c>
      <c r="L6" s="921">
        <v>316.2</v>
      </c>
      <c r="M6" s="921">
        <v>321.8</v>
      </c>
      <c r="N6" s="922">
        <v>318.7</v>
      </c>
    </row>
    <row r="7" spans="1:20" ht="13.5">
      <c r="A7" s="920">
        <v>2007</v>
      </c>
      <c r="B7" s="921">
        <v>325.7</v>
      </c>
      <c r="C7" s="921">
        <v>327.9</v>
      </c>
      <c r="D7" s="921">
        <v>329.1</v>
      </c>
      <c r="E7" s="921">
        <v>329.9</v>
      </c>
      <c r="F7" s="921">
        <v>328.7</v>
      </c>
      <c r="G7" s="921">
        <v>330</v>
      </c>
      <c r="H7" s="921">
        <v>327.9</v>
      </c>
      <c r="I7" s="921">
        <v>324</v>
      </c>
      <c r="J7" s="921">
        <v>329.3</v>
      </c>
      <c r="K7" s="921">
        <v>312.8</v>
      </c>
      <c r="L7" s="921">
        <v>317.5</v>
      </c>
      <c r="M7" s="921">
        <v>319</v>
      </c>
      <c r="N7" s="922">
        <v>325.39999999999998</v>
      </c>
    </row>
    <row r="8" spans="1:20" ht="13.5">
      <c r="A8" s="920">
        <v>2008</v>
      </c>
      <c r="B8" s="921">
        <v>326.5</v>
      </c>
      <c r="C8" s="921">
        <v>327</v>
      </c>
      <c r="D8" s="921">
        <v>324.5</v>
      </c>
      <c r="E8" s="921">
        <v>322.60000000000002</v>
      </c>
      <c r="F8" s="921">
        <v>325.7</v>
      </c>
      <c r="G8" s="921">
        <v>323.8</v>
      </c>
      <c r="H8" s="921">
        <v>317</v>
      </c>
      <c r="I8" s="921">
        <v>314.39999999999998</v>
      </c>
      <c r="J8" s="921">
        <v>314.60000000000002</v>
      </c>
      <c r="K8" s="921">
        <v>310.5</v>
      </c>
      <c r="L8" s="921">
        <v>315.10000000000002</v>
      </c>
      <c r="M8" s="921">
        <v>321.7</v>
      </c>
      <c r="N8" s="922">
        <v>320.39999999999998</v>
      </c>
    </row>
    <row r="9" spans="1:20" ht="13.5">
      <c r="A9" s="920">
        <v>2009</v>
      </c>
      <c r="B9" s="921">
        <v>322.2</v>
      </c>
      <c r="C9" s="921">
        <v>324.3</v>
      </c>
      <c r="D9" s="921">
        <v>325.89999999999998</v>
      </c>
      <c r="E9" s="921">
        <v>324.2</v>
      </c>
      <c r="F9" s="921">
        <v>325.3</v>
      </c>
      <c r="G9" s="921">
        <v>324.5</v>
      </c>
      <c r="H9" s="921">
        <v>323.3</v>
      </c>
      <c r="I9" s="921">
        <v>316.2</v>
      </c>
      <c r="J9" s="921">
        <v>320.10000000000002</v>
      </c>
      <c r="K9" s="921">
        <v>320</v>
      </c>
      <c r="L9" s="921">
        <v>324.5</v>
      </c>
      <c r="M9" s="921">
        <v>330</v>
      </c>
      <c r="N9" s="923">
        <v>323.60000000000002</v>
      </c>
    </row>
    <row r="10" spans="1:20" ht="13.5">
      <c r="A10" s="920">
        <v>2010</v>
      </c>
      <c r="B10" s="921">
        <v>333.4</v>
      </c>
      <c r="C10" s="921">
        <v>341.3</v>
      </c>
      <c r="D10" s="921">
        <v>335.1</v>
      </c>
      <c r="E10" s="921">
        <v>343.1</v>
      </c>
      <c r="F10" s="921">
        <v>346.2</v>
      </c>
      <c r="G10" s="921">
        <v>345.9</v>
      </c>
      <c r="H10" s="921">
        <v>340.4</v>
      </c>
      <c r="I10" s="921">
        <v>336.9</v>
      </c>
      <c r="J10" s="921">
        <v>334.2</v>
      </c>
      <c r="K10" s="921">
        <v>325.7</v>
      </c>
      <c r="L10" s="921">
        <v>326.39999999999998</v>
      </c>
      <c r="M10" s="921">
        <v>326.3</v>
      </c>
      <c r="N10" s="923">
        <v>335.8</v>
      </c>
    </row>
    <row r="11" spans="1:20" ht="13.5">
      <c r="A11" s="920">
        <v>2011</v>
      </c>
      <c r="B11" s="921">
        <v>325.60000000000002</v>
      </c>
      <c r="C11" s="921">
        <v>323.5</v>
      </c>
      <c r="D11" s="921">
        <v>322.8</v>
      </c>
      <c r="E11" s="921">
        <v>323</v>
      </c>
      <c r="F11" s="921">
        <v>326.89999999999998</v>
      </c>
      <c r="G11" s="921">
        <v>323.39999999999998</v>
      </c>
      <c r="H11" s="921">
        <v>321.10000000000002</v>
      </c>
      <c r="I11" s="921">
        <v>317.7</v>
      </c>
      <c r="J11" s="921">
        <v>313</v>
      </c>
      <c r="K11" s="921">
        <v>312.89999999999998</v>
      </c>
      <c r="L11" s="921">
        <v>315.60000000000002</v>
      </c>
      <c r="M11" s="921">
        <v>322.10000000000002</v>
      </c>
      <c r="N11" s="923">
        <v>320.7</v>
      </c>
    </row>
    <row r="12" spans="1:20" ht="13.5">
      <c r="A12" s="924">
        <v>2012</v>
      </c>
      <c r="B12" s="925">
        <v>324.89999999999998</v>
      </c>
      <c r="C12" s="925">
        <v>327.2</v>
      </c>
      <c r="D12" s="925">
        <v>329</v>
      </c>
      <c r="E12" s="925">
        <v>329.8</v>
      </c>
      <c r="F12" s="925">
        <v>334.6</v>
      </c>
      <c r="G12" s="925">
        <v>336.3</v>
      </c>
      <c r="H12" s="925">
        <v>330.7</v>
      </c>
      <c r="I12" s="925">
        <v>326.3</v>
      </c>
      <c r="J12" s="925">
        <v>325.7</v>
      </c>
      <c r="K12" s="925">
        <v>322</v>
      </c>
      <c r="L12" s="925">
        <v>327.2</v>
      </c>
      <c r="M12" s="925">
        <v>330.6</v>
      </c>
      <c r="N12" s="926">
        <v>328.9</v>
      </c>
    </row>
    <row r="13" spans="1:20" ht="13.5">
      <c r="A13" s="924">
        <v>2013</v>
      </c>
      <c r="B13" s="925">
        <v>334</v>
      </c>
      <c r="C13" s="925">
        <v>336.5</v>
      </c>
      <c r="D13" s="925">
        <v>334.9</v>
      </c>
      <c r="E13" s="925">
        <v>338</v>
      </c>
      <c r="F13" s="925">
        <v>338.8</v>
      </c>
      <c r="G13" s="925">
        <v>343</v>
      </c>
      <c r="H13" s="925">
        <v>338.6</v>
      </c>
      <c r="I13" s="925">
        <v>334</v>
      </c>
      <c r="J13" s="925">
        <v>329.8</v>
      </c>
      <c r="K13" s="925">
        <v>328.9</v>
      </c>
      <c r="L13" s="925">
        <v>331</v>
      </c>
      <c r="M13" s="925">
        <v>333.1</v>
      </c>
      <c r="N13" s="926">
        <v>335.2</v>
      </c>
      <c r="Q13"/>
      <c r="R13"/>
      <c r="S13"/>
      <c r="T13"/>
    </row>
    <row r="14" spans="1:20" ht="13.5">
      <c r="A14" s="924">
        <v>2014</v>
      </c>
      <c r="B14" s="925">
        <v>335.3</v>
      </c>
      <c r="C14" s="925">
        <v>339.5</v>
      </c>
      <c r="D14" s="925">
        <v>336</v>
      </c>
      <c r="E14" s="925">
        <v>338.1</v>
      </c>
      <c r="F14" s="925">
        <v>336</v>
      </c>
      <c r="G14" s="925">
        <v>336.1</v>
      </c>
      <c r="H14" s="925">
        <v>331.4</v>
      </c>
      <c r="I14" s="925">
        <v>332.4</v>
      </c>
      <c r="J14" s="925">
        <v>327.3</v>
      </c>
      <c r="K14" s="925">
        <v>326.3</v>
      </c>
      <c r="L14" s="925">
        <v>328.5</v>
      </c>
      <c r="M14" s="925">
        <v>340.6</v>
      </c>
      <c r="N14" s="926">
        <v>333.6</v>
      </c>
      <c r="Q14"/>
      <c r="R14"/>
      <c r="S14"/>
      <c r="T14"/>
    </row>
    <row r="15" spans="1:20" ht="13.5">
      <c r="A15" s="927">
        <v>2015</v>
      </c>
      <c r="B15" s="928">
        <v>336</v>
      </c>
      <c r="C15" s="928">
        <v>338.9</v>
      </c>
      <c r="D15" s="928">
        <v>339.7</v>
      </c>
      <c r="E15" s="928">
        <v>340.8</v>
      </c>
      <c r="F15" s="928">
        <v>346.1</v>
      </c>
      <c r="G15" s="928">
        <v>343.9</v>
      </c>
      <c r="H15" s="928">
        <v>339.4</v>
      </c>
      <c r="I15" s="928">
        <v>334</v>
      </c>
      <c r="J15" s="928">
        <v>332.9</v>
      </c>
      <c r="K15" s="928">
        <v>331.2</v>
      </c>
      <c r="L15" s="928">
        <v>332.8</v>
      </c>
      <c r="M15" s="928">
        <v>335.4</v>
      </c>
      <c r="N15" s="929">
        <v>337.6</v>
      </c>
      <c r="Q15"/>
      <c r="R15"/>
      <c r="S15"/>
      <c r="T15"/>
    </row>
    <row r="16" spans="1:20" ht="13.5">
      <c r="A16" s="927">
        <v>2016</v>
      </c>
      <c r="B16" s="928">
        <v>335.2</v>
      </c>
      <c r="C16" s="928">
        <v>337.7</v>
      </c>
      <c r="D16" s="928">
        <v>338.5</v>
      </c>
      <c r="E16" s="928">
        <v>340.3</v>
      </c>
      <c r="F16" s="928">
        <v>345.4</v>
      </c>
      <c r="G16" s="928">
        <v>342.5</v>
      </c>
      <c r="H16" s="928">
        <v>339.1</v>
      </c>
      <c r="I16" s="928">
        <v>336.7</v>
      </c>
      <c r="J16" s="928">
        <v>336</v>
      </c>
      <c r="K16" s="928">
        <v>338.1</v>
      </c>
      <c r="L16" s="928">
        <v>339.8</v>
      </c>
      <c r="M16" s="928">
        <v>343.5</v>
      </c>
      <c r="N16" s="929">
        <v>339.5</v>
      </c>
      <c r="Q16"/>
      <c r="R16"/>
      <c r="S16"/>
      <c r="T16"/>
    </row>
    <row r="17" spans="1:20" ht="13.5">
      <c r="A17" s="927">
        <v>2017</v>
      </c>
      <c r="B17" s="928">
        <v>343.84877560849145</v>
      </c>
      <c r="C17" s="928">
        <v>344.01260355448568</v>
      </c>
      <c r="D17" s="928">
        <v>345.08323788722237</v>
      </c>
      <c r="E17" s="928">
        <v>349.4260933003689</v>
      </c>
      <c r="F17" s="928">
        <v>351.85998819252393</v>
      </c>
      <c r="G17" s="928">
        <v>351.12109667545815</v>
      </c>
      <c r="H17" s="928">
        <v>346.75726994620067</v>
      </c>
      <c r="I17" s="928">
        <v>344.85589941972938</v>
      </c>
      <c r="J17" s="928">
        <v>342.09908231074832</v>
      </c>
      <c r="K17" s="928">
        <v>340.25607000681453</v>
      </c>
      <c r="L17" s="928">
        <v>343.96423731809307</v>
      </c>
      <c r="M17" s="928">
        <v>345.17611667491775</v>
      </c>
      <c r="N17" s="929">
        <v>345.73613890143946</v>
      </c>
      <c r="Q17"/>
      <c r="R17"/>
      <c r="S17"/>
      <c r="T17"/>
    </row>
    <row r="18" spans="1:20" ht="13.5">
      <c r="A18" s="927">
        <v>2018</v>
      </c>
      <c r="B18" s="928">
        <v>328.68883172082138</v>
      </c>
      <c r="C18" s="928">
        <v>335.33083028686195</v>
      </c>
      <c r="D18" s="928">
        <v>339.13477331184731</v>
      </c>
      <c r="E18" s="928">
        <v>352.1288362407397</v>
      </c>
      <c r="F18" s="928">
        <v>354.40806226015781</v>
      </c>
      <c r="G18" s="928">
        <v>352.31798629918734</v>
      </c>
      <c r="H18" s="928">
        <v>349.02563708344542</v>
      </c>
      <c r="I18" s="928">
        <v>347.00933631012759</v>
      </c>
      <c r="J18" s="928">
        <v>345.11329021489684</v>
      </c>
      <c r="K18" s="928">
        <v>347.11988043981063</v>
      </c>
      <c r="L18" s="928">
        <v>349.40972512323503</v>
      </c>
      <c r="M18" s="928">
        <v>350.98601398601369</v>
      </c>
      <c r="N18" s="929">
        <v>345.25543478260863</v>
      </c>
      <c r="Q18"/>
      <c r="R18"/>
      <c r="S18"/>
      <c r="T18"/>
    </row>
    <row r="19" spans="1:20" ht="13.5">
      <c r="A19" s="1093">
        <v>2019</v>
      </c>
      <c r="B19" s="1094">
        <v>354.37491656654714</v>
      </c>
      <c r="C19" s="1094">
        <v>356.43838796545651</v>
      </c>
      <c r="D19" s="1094">
        <v>357.2969949465724</v>
      </c>
      <c r="E19" s="1094">
        <v>357.47446683623537</v>
      </c>
      <c r="F19" s="1094">
        <v>361.2054005838466</v>
      </c>
      <c r="G19" s="1094">
        <v>357.93540852897377</v>
      </c>
      <c r="H19" s="1094">
        <v>354.2490676912646</v>
      </c>
      <c r="I19" s="1094">
        <v>353.13528487554794</v>
      </c>
      <c r="J19" s="1094">
        <v>352.05841293166753</v>
      </c>
      <c r="K19" s="1094">
        <v>345</v>
      </c>
      <c r="L19" s="1094">
        <v>349.6</v>
      </c>
      <c r="M19" s="1094">
        <v>354.4</v>
      </c>
      <c r="N19" s="1095">
        <v>354.2</v>
      </c>
    </row>
    <row r="20" spans="1:20" ht="13.5">
      <c r="A20" s="1093">
        <v>2020</v>
      </c>
      <c r="B20" s="1094">
        <v>354.8</v>
      </c>
      <c r="C20" s="1094">
        <v>355</v>
      </c>
      <c r="D20" s="1094">
        <v>356.13</v>
      </c>
      <c r="E20" s="1094">
        <v>354.02</v>
      </c>
      <c r="F20" s="1094">
        <v>356.2</v>
      </c>
      <c r="G20" s="1094">
        <v>358.1</v>
      </c>
      <c r="H20" s="1094">
        <v>352.8</v>
      </c>
      <c r="I20" s="1094">
        <v>350.8</v>
      </c>
      <c r="J20" s="1094">
        <v>346.7</v>
      </c>
      <c r="K20" s="1094">
        <v>345</v>
      </c>
      <c r="L20" s="1094">
        <v>347.8</v>
      </c>
      <c r="M20" s="1094">
        <v>347.4</v>
      </c>
      <c r="N20" s="1095">
        <v>352.3</v>
      </c>
    </row>
    <row r="21" spans="1:20" ht="14.25" thickBot="1">
      <c r="A21" s="930">
        <v>2021</v>
      </c>
      <c r="B21" s="931"/>
      <c r="C21" s="931"/>
      <c r="D21" s="931"/>
      <c r="E21" s="931"/>
      <c r="F21" s="931"/>
      <c r="G21" s="931"/>
      <c r="H21" s="931"/>
      <c r="I21" s="931"/>
      <c r="J21" s="931"/>
      <c r="K21" s="931"/>
      <c r="L21" s="931"/>
      <c r="M21" s="931"/>
      <c r="N21" s="932"/>
    </row>
    <row r="22" spans="1:20">
      <c r="Q22"/>
      <c r="R22"/>
      <c r="S22"/>
      <c r="T22"/>
    </row>
    <row r="23" spans="1:20" ht="13.5" thickBot="1">
      <c r="B23" s="913"/>
      <c r="C23" s="913"/>
      <c r="D23" s="913"/>
      <c r="E23" s="913"/>
      <c r="F23" s="913"/>
      <c r="G23" s="933" t="s">
        <v>345</v>
      </c>
      <c r="H23" s="913"/>
      <c r="I23" s="913"/>
      <c r="J23" s="913"/>
      <c r="K23" s="913"/>
      <c r="L23" s="913"/>
      <c r="M23" s="913"/>
      <c r="N23" s="934"/>
      <c r="Q23"/>
      <c r="R23"/>
      <c r="S23"/>
      <c r="T23"/>
    </row>
    <row r="24" spans="1:20" ht="14.25" thickBot="1">
      <c r="A24" s="915" t="s">
        <v>344</v>
      </c>
      <c r="B24" s="916" t="s">
        <v>219</v>
      </c>
      <c r="C24" s="916" t="s">
        <v>220</v>
      </c>
      <c r="D24" s="916" t="s">
        <v>221</v>
      </c>
      <c r="E24" s="916" t="s">
        <v>222</v>
      </c>
      <c r="F24" s="916" t="s">
        <v>223</v>
      </c>
      <c r="G24" s="916" t="s">
        <v>224</v>
      </c>
      <c r="H24" s="916" t="s">
        <v>225</v>
      </c>
      <c r="I24" s="916" t="s">
        <v>226</v>
      </c>
      <c r="J24" s="916" t="s">
        <v>227</v>
      </c>
      <c r="K24" s="916" t="s">
        <v>228</v>
      </c>
      <c r="L24" s="916" t="s">
        <v>229</v>
      </c>
      <c r="M24" s="916" t="s">
        <v>230</v>
      </c>
      <c r="N24" s="916" t="s">
        <v>237</v>
      </c>
      <c r="Q24"/>
      <c r="R24"/>
      <c r="S24"/>
      <c r="T24"/>
    </row>
    <row r="25" spans="1:20" ht="13.5">
      <c r="A25" s="917">
        <v>2004</v>
      </c>
      <c r="B25" s="918">
        <v>272.2</v>
      </c>
      <c r="C25" s="918">
        <v>271.5</v>
      </c>
      <c r="D25" s="918">
        <v>272</v>
      </c>
      <c r="E25" s="918">
        <v>273.10000000000002</v>
      </c>
      <c r="F25" s="918">
        <v>267.2</v>
      </c>
      <c r="G25" s="918">
        <v>269.60000000000002</v>
      </c>
      <c r="H25" s="918">
        <v>261.5</v>
      </c>
      <c r="I25" s="918">
        <v>261.39999999999998</v>
      </c>
      <c r="J25" s="918">
        <v>264.8</v>
      </c>
      <c r="K25" s="918">
        <v>267</v>
      </c>
      <c r="L25" s="918">
        <v>266.39999999999998</v>
      </c>
      <c r="M25" s="918">
        <v>271.3</v>
      </c>
      <c r="N25" s="919">
        <v>267.3</v>
      </c>
      <c r="Q25"/>
      <c r="R25"/>
      <c r="S25"/>
      <c r="T25"/>
    </row>
    <row r="26" spans="1:20" ht="13.5">
      <c r="A26" s="920">
        <v>2005</v>
      </c>
      <c r="B26" s="921">
        <v>272.10000000000002</v>
      </c>
      <c r="C26" s="921">
        <v>274.8</v>
      </c>
      <c r="D26" s="921">
        <v>271.8</v>
      </c>
      <c r="E26" s="921">
        <v>273.39999999999998</v>
      </c>
      <c r="F26" s="921">
        <v>271</v>
      </c>
      <c r="G26" s="921">
        <v>266.39999999999998</v>
      </c>
      <c r="H26" s="921">
        <v>264.60000000000002</v>
      </c>
      <c r="I26" s="921">
        <v>261.10000000000002</v>
      </c>
      <c r="J26" s="921">
        <v>266.60000000000002</v>
      </c>
      <c r="K26" s="921">
        <v>272.5</v>
      </c>
      <c r="L26" s="921">
        <v>270.60000000000002</v>
      </c>
      <c r="M26" s="921">
        <v>272.39999999999998</v>
      </c>
      <c r="N26" s="922">
        <v>269.2</v>
      </c>
      <c r="Q26"/>
      <c r="R26"/>
      <c r="S26"/>
      <c r="T26"/>
    </row>
    <row r="27" spans="1:20" ht="13.5">
      <c r="A27" s="920">
        <v>2006</v>
      </c>
      <c r="B27" s="921">
        <v>275.10000000000002</v>
      </c>
      <c r="C27" s="921">
        <v>273.39999999999998</v>
      </c>
      <c r="D27" s="921">
        <v>273.39999999999998</v>
      </c>
      <c r="E27" s="921">
        <v>272.89999999999998</v>
      </c>
      <c r="F27" s="921">
        <v>270.39999999999998</v>
      </c>
      <c r="G27" s="921">
        <v>264.2</v>
      </c>
      <c r="H27" s="921">
        <v>260.2</v>
      </c>
      <c r="I27" s="921">
        <v>258.10000000000002</v>
      </c>
      <c r="J27" s="921">
        <v>263.5</v>
      </c>
      <c r="K27" s="921">
        <v>263.89999999999998</v>
      </c>
      <c r="L27" s="921">
        <v>264.89999999999998</v>
      </c>
      <c r="M27" s="921">
        <v>266.89999999999998</v>
      </c>
      <c r="N27" s="922">
        <v>267.5</v>
      </c>
      <c r="Q27"/>
      <c r="R27"/>
      <c r="S27"/>
      <c r="T27"/>
    </row>
    <row r="28" spans="1:20" ht="13.5">
      <c r="A28" s="920">
        <v>2007</v>
      </c>
      <c r="B28" s="921">
        <v>274.10000000000002</v>
      </c>
      <c r="C28" s="921">
        <v>274.89999999999998</v>
      </c>
      <c r="D28" s="921">
        <v>274</v>
      </c>
      <c r="E28" s="921">
        <v>272.3</v>
      </c>
      <c r="F28" s="921">
        <v>271.89999999999998</v>
      </c>
      <c r="G28" s="921">
        <v>269.2</v>
      </c>
      <c r="H28" s="921">
        <v>267.89999999999998</v>
      </c>
      <c r="I28" s="921">
        <v>264.60000000000002</v>
      </c>
      <c r="J28" s="921">
        <v>266</v>
      </c>
      <c r="K28" s="921">
        <v>268.8</v>
      </c>
      <c r="L28" s="921">
        <v>269.10000000000002</v>
      </c>
      <c r="M28" s="921">
        <v>271.60000000000002</v>
      </c>
      <c r="N28" s="922">
        <v>270.2</v>
      </c>
      <c r="Q28"/>
      <c r="R28"/>
      <c r="S28"/>
      <c r="T28"/>
    </row>
    <row r="29" spans="1:20" ht="13.5">
      <c r="A29" s="920">
        <v>2008</v>
      </c>
      <c r="B29" s="921">
        <v>273.89999999999998</v>
      </c>
      <c r="C29" s="921">
        <v>274.89999999999998</v>
      </c>
      <c r="D29" s="921">
        <v>273.8</v>
      </c>
      <c r="E29" s="921">
        <v>270</v>
      </c>
      <c r="F29" s="921">
        <v>271.89999999999998</v>
      </c>
      <c r="G29" s="921">
        <v>270.5</v>
      </c>
      <c r="H29" s="921">
        <v>268.60000000000002</v>
      </c>
      <c r="I29" s="921">
        <v>265</v>
      </c>
      <c r="J29" s="921">
        <v>266.5</v>
      </c>
      <c r="K29" s="921">
        <v>266.60000000000002</v>
      </c>
      <c r="L29" s="921">
        <v>269.7</v>
      </c>
      <c r="M29" s="921">
        <v>274.60000000000002</v>
      </c>
      <c r="N29" s="922">
        <v>270.3</v>
      </c>
      <c r="Q29"/>
      <c r="R29"/>
      <c r="S29"/>
      <c r="T29"/>
    </row>
    <row r="30" spans="1:20" ht="13.5">
      <c r="A30" s="920">
        <v>2009</v>
      </c>
      <c r="B30" s="921">
        <v>276.8</v>
      </c>
      <c r="C30" s="921">
        <v>274.3</v>
      </c>
      <c r="D30" s="921">
        <v>276.39999999999998</v>
      </c>
      <c r="E30" s="921">
        <v>273.60000000000002</v>
      </c>
      <c r="F30" s="921">
        <v>273.8</v>
      </c>
      <c r="G30" s="921">
        <v>272.10000000000002</v>
      </c>
      <c r="H30" s="921">
        <v>268.60000000000002</v>
      </c>
      <c r="I30" s="921">
        <v>266.8</v>
      </c>
      <c r="J30" s="921">
        <v>269.5</v>
      </c>
      <c r="K30" s="921">
        <v>271.39999999999998</v>
      </c>
      <c r="L30" s="921">
        <v>275.60000000000002</v>
      </c>
      <c r="M30" s="921">
        <v>277.10000000000002</v>
      </c>
      <c r="N30" s="923">
        <v>272.8</v>
      </c>
      <c r="Q30"/>
      <c r="R30"/>
      <c r="S30"/>
      <c r="T30"/>
    </row>
    <row r="31" spans="1:20" ht="13.5">
      <c r="A31" s="920">
        <v>2010</v>
      </c>
      <c r="B31" s="921">
        <v>278.5</v>
      </c>
      <c r="C31" s="921">
        <v>282.10000000000002</v>
      </c>
      <c r="D31" s="921">
        <v>281.7</v>
      </c>
      <c r="E31" s="921">
        <v>280.5</v>
      </c>
      <c r="F31" s="921">
        <v>280.89999999999998</v>
      </c>
      <c r="G31" s="921">
        <v>279</v>
      </c>
      <c r="H31" s="921">
        <v>275</v>
      </c>
      <c r="I31" s="921">
        <v>272.89999999999998</v>
      </c>
      <c r="J31" s="921">
        <v>275.5</v>
      </c>
      <c r="K31" s="921">
        <v>275.10000000000002</v>
      </c>
      <c r="L31" s="921">
        <v>275</v>
      </c>
      <c r="M31" s="921">
        <v>277.5</v>
      </c>
      <c r="N31" s="923">
        <v>277.8</v>
      </c>
      <c r="Q31"/>
      <c r="R31"/>
      <c r="S31"/>
      <c r="T31"/>
    </row>
    <row r="32" spans="1:20" ht="13.5">
      <c r="A32" s="920">
        <v>2011</v>
      </c>
      <c r="B32" s="921">
        <v>280.2</v>
      </c>
      <c r="C32" s="921">
        <v>279.3</v>
      </c>
      <c r="D32" s="921">
        <v>279.5</v>
      </c>
      <c r="E32" s="921">
        <v>281.39999999999998</v>
      </c>
      <c r="F32" s="921">
        <v>279.7</v>
      </c>
      <c r="G32" s="921">
        <v>275.89999999999998</v>
      </c>
      <c r="H32" s="921">
        <v>274.2</v>
      </c>
      <c r="I32" s="921">
        <v>268.2</v>
      </c>
      <c r="J32" s="921">
        <v>259.3</v>
      </c>
      <c r="K32" s="921">
        <v>260.89999999999998</v>
      </c>
      <c r="L32" s="921">
        <v>262.89999999999998</v>
      </c>
      <c r="M32" s="921">
        <v>267.2</v>
      </c>
      <c r="N32" s="923">
        <v>271.2</v>
      </c>
      <c r="Q32"/>
      <c r="R32"/>
      <c r="S32"/>
      <c r="T32"/>
    </row>
    <row r="33" spans="1:20" s="913" customFormat="1" ht="13.5">
      <c r="A33" s="924">
        <v>2012</v>
      </c>
      <c r="B33" s="925">
        <v>270.2</v>
      </c>
      <c r="C33" s="925">
        <v>267.8</v>
      </c>
      <c r="D33" s="925">
        <v>269.60000000000002</v>
      </c>
      <c r="E33" s="925">
        <v>266.2</v>
      </c>
      <c r="F33" s="925">
        <v>265.3</v>
      </c>
      <c r="G33" s="925">
        <v>265.10000000000002</v>
      </c>
      <c r="H33" s="925">
        <v>259.10000000000002</v>
      </c>
      <c r="I33" s="925">
        <v>258.3</v>
      </c>
      <c r="J33" s="925">
        <v>258.89999999999998</v>
      </c>
      <c r="K33" s="925">
        <v>261.60000000000002</v>
      </c>
      <c r="L33" s="925">
        <v>263.2</v>
      </c>
      <c r="M33" s="925">
        <v>267</v>
      </c>
      <c r="N33" s="926">
        <v>264</v>
      </c>
      <c r="Q33"/>
      <c r="R33"/>
      <c r="S33"/>
      <c r="T33"/>
    </row>
    <row r="34" spans="1:20" s="913" customFormat="1" ht="13.5">
      <c r="A34" s="924">
        <v>2013</v>
      </c>
      <c r="B34" s="925">
        <v>269.39999999999998</v>
      </c>
      <c r="C34" s="925">
        <v>271.89999999999998</v>
      </c>
      <c r="D34" s="925">
        <v>270.60000000000002</v>
      </c>
      <c r="E34" s="925">
        <v>270.89999999999998</v>
      </c>
      <c r="F34" s="925">
        <v>266.89999999999998</v>
      </c>
      <c r="G34" s="925">
        <v>265.89999999999998</v>
      </c>
      <c r="H34" s="925">
        <v>262.5</v>
      </c>
      <c r="I34" s="925">
        <v>259.3</v>
      </c>
      <c r="J34" s="925">
        <v>261.2</v>
      </c>
      <c r="K34" s="925">
        <v>263.10000000000002</v>
      </c>
      <c r="L34" s="925">
        <v>265.5</v>
      </c>
      <c r="M34" s="925">
        <v>270.2</v>
      </c>
      <c r="N34" s="926">
        <v>266.10000000000002</v>
      </c>
      <c r="Q34"/>
      <c r="R34"/>
      <c r="S34"/>
      <c r="T34"/>
    </row>
    <row r="35" spans="1:20" s="913" customFormat="1" ht="13.5">
      <c r="A35" s="924">
        <v>2014</v>
      </c>
      <c r="B35" s="925">
        <v>273</v>
      </c>
      <c r="C35" s="925">
        <v>274.60000000000002</v>
      </c>
      <c r="D35" s="925">
        <v>271.8</v>
      </c>
      <c r="E35" s="925">
        <v>270.39999999999998</v>
      </c>
      <c r="F35" s="925">
        <v>268.39999999999998</v>
      </c>
      <c r="G35" s="925">
        <v>268.60000000000002</v>
      </c>
      <c r="H35" s="925">
        <v>264.5</v>
      </c>
      <c r="I35" s="925">
        <v>259.7</v>
      </c>
      <c r="J35" s="925">
        <v>261.60000000000002</v>
      </c>
      <c r="K35" s="925">
        <v>263.39999999999998</v>
      </c>
      <c r="L35" s="925">
        <v>264.39999999999998</v>
      </c>
      <c r="M35" s="925">
        <v>264.8</v>
      </c>
      <c r="N35" s="926">
        <v>267</v>
      </c>
      <c r="Q35"/>
      <c r="R35"/>
      <c r="S35"/>
      <c r="T35"/>
    </row>
    <row r="36" spans="1:20" s="913" customFormat="1" ht="13.5">
      <c r="A36" s="927">
        <v>2015</v>
      </c>
      <c r="B36" s="928">
        <v>270.5</v>
      </c>
      <c r="C36" s="928">
        <v>271.5</v>
      </c>
      <c r="D36" s="928">
        <v>272.60000000000002</v>
      </c>
      <c r="E36" s="928">
        <v>270.89999999999998</v>
      </c>
      <c r="F36" s="928">
        <v>273.3</v>
      </c>
      <c r="G36" s="928">
        <v>272</v>
      </c>
      <c r="H36" s="928">
        <v>267.8</v>
      </c>
      <c r="I36" s="928">
        <v>262.10000000000002</v>
      </c>
      <c r="J36" s="928">
        <v>261.39999999999998</v>
      </c>
      <c r="K36" s="928">
        <v>264.5</v>
      </c>
      <c r="L36" s="928">
        <v>266.60000000000002</v>
      </c>
      <c r="M36" s="928">
        <v>268.10000000000002</v>
      </c>
      <c r="N36" s="929">
        <v>267.89999999999998</v>
      </c>
      <c r="Q36"/>
      <c r="R36"/>
      <c r="S36"/>
      <c r="T36"/>
    </row>
    <row r="37" spans="1:20" ht="13.5">
      <c r="A37" s="927">
        <v>2016</v>
      </c>
      <c r="B37" s="928">
        <v>270.10000000000002</v>
      </c>
      <c r="C37" s="928">
        <v>272.10000000000002</v>
      </c>
      <c r="D37" s="928">
        <v>268.7</v>
      </c>
      <c r="E37" s="928">
        <v>267.7</v>
      </c>
      <c r="F37" s="928">
        <v>266.10000000000002</v>
      </c>
      <c r="G37" s="928">
        <v>263.60000000000002</v>
      </c>
      <c r="H37" s="928">
        <v>259.10000000000002</v>
      </c>
      <c r="I37" s="928">
        <v>256.7</v>
      </c>
      <c r="J37" s="928">
        <v>259.60000000000002</v>
      </c>
      <c r="K37" s="928">
        <v>263.8</v>
      </c>
      <c r="L37" s="928">
        <v>267.10000000000002</v>
      </c>
      <c r="M37" s="928">
        <v>271.10000000000002</v>
      </c>
      <c r="N37" s="929">
        <v>265.2</v>
      </c>
    </row>
    <row r="38" spans="1:20" ht="13.5">
      <c r="A38" s="927">
        <v>2017</v>
      </c>
      <c r="B38" s="928">
        <v>272.88640213541373</v>
      </c>
      <c r="C38" s="928">
        <v>276.25085307594861</v>
      </c>
      <c r="D38" s="928">
        <v>274.85711246631678</v>
      </c>
      <c r="E38" s="928">
        <v>274.82589285714283</v>
      </c>
      <c r="F38" s="928">
        <v>275.79789937320038</v>
      </c>
      <c r="G38" s="928">
        <v>275.68322171001125</v>
      </c>
      <c r="H38" s="928">
        <v>271.12366069701773</v>
      </c>
      <c r="I38" s="928">
        <v>265.89233861961111</v>
      </c>
      <c r="J38" s="928">
        <v>268.51868601734992</v>
      </c>
      <c r="K38" s="928">
        <v>269.27624185210152</v>
      </c>
      <c r="L38" s="928">
        <v>272.87214014486779</v>
      </c>
      <c r="M38" s="928">
        <v>275.60365369340764</v>
      </c>
      <c r="N38" s="929">
        <v>272.59345923219968</v>
      </c>
    </row>
    <row r="39" spans="1:20" ht="13.5">
      <c r="A39" s="927">
        <v>2018</v>
      </c>
      <c r="B39" s="928">
        <v>271.81169536218374</v>
      </c>
      <c r="C39" s="928">
        <v>271.62933094384721</v>
      </c>
      <c r="D39" s="928">
        <v>275.82298136645966</v>
      </c>
      <c r="E39" s="928">
        <v>276.47664184157117</v>
      </c>
      <c r="F39" s="928">
        <v>276.53879641485253</v>
      </c>
      <c r="G39" s="928">
        <v>273.5957050315024</v>
      </c>
      <c r="H39" s="928">
        <v>267.18371383829231</v>
      </c>
      <c r="I39" s="928">
        <v>262.45748745224398</v>
      </c>
      <c r="J39" s="928">
        <v>265.66096423017115</v>
      </c>
      <c r="K39" s="928">
        <v>270.12991512212</v>
      </c>
      <c r="L39" s="928">
        <v>273.99583766909478</v>
      </c>
      <c r="M39" s="928">
        <v>277.44326025733028</v>
      </c>
      <c r="N39" s="929">
        <v>271.5347702055667</v>
      </c>
    </row>
    <row r="40" spans="1:20" ht="13.5">
      <c r="A40" s="1093">
        <v>2019</v>
      </c>
      <c r="B40" s="1094">
        <v>281.27826336739287</v>
      </c>
      <c r="C40" s="1094">
        <v>284.30536717690359</v>
      </c>
      <c r="D40" s="1094">
        <v>286.22046450702811</v>
      </c>
      <c r="E40" s="1094">
        <v>290.8767352564733</v>
      </c>
      <c r="F40" s="1094">
        <v>285.31500572737696</v>
      </c>
      <c r="G40" s="1094">
        <v>281.29946839929153</v>
      </c>
      <c r="H40" s="1094">
        <v>274.8623926185175</v>
      </c>
      <c r="I40" s="1094">
        <v>271.9152332887009</v>
      </c>
      <c r="J40" s="1094">
        <v>273.41321243523339</v>
      </c>
      <c r="K40" s="1094">
        <v>276.3</v>
      </c>
      <c r="L40" s="1094">
        <v>279.2</v>
      </c>
      <c r="M40" s="1094">
        <v>286.5</v>
      </c>
      <c r="N40" s="1095">
        <v>286.2</v>
      </c>
    </row>
    <row r="41" spans="1:20" ht="13.5">
      <c r="A41" s="1093">
        <v>2020</v>
      </c>
      <c r="B41" s="1094">
        <v>286.2</v>
      </c>
      <c r="C41" s="1094">
        <v>288.2</v>
      </c>
      <c r="D41" s="1094">
        <v>287.13</v>
      </c>
      <c r="E41" s="1094">
        <v>286.24</v>
      </c>
      <c r="F41" s="1094">
        <v>285.8</v>
      </c>
      <c r="G41" s="1094">
        <v>286</v>
      </c>
      <c r="H41" s="1094">
        <v>280.5</v>
      </c>
      <c r="I41" s="1094">
        <v>277.2</v>
      </c>
      <c r="J41" s="1094">
        <v>277.2</v>
      </c>
      <c r="K41" s="1094">
        <v>277.7</v>
      </c>
      <c r="L41" s="1094">
        <v>281.60000000000002</v>
      </c>
      <c r="M41" s="1094">
        <v>284.8</v>
      </c>
      <c r="N41" s="1095">
        <v>282.8</v>
      </c>
    </row>
    <row r="42" spans="1:20" ht="14.25" thickBot="1">
      <c r="A42" s="930">
        <v>2021</v>
      </c>
      <c r="B42" s="931"/>
      <c r="C42" s="931"/>
      <c r="D42" s="931"/>
      <c r="E42" s="931"/>
      <c r="F42" s="931"/>
      <c r="G42" s="931"/>
      <c r="H42" s="931"/>
      <c r="I42" s="931"/>
      <c r="J42" s="931"/>
      <c r="K42" s="931"/>
      <c r="L42" s="931"/>
      <c r="M42" s="931"/>
      <c r="N42" s="932"/>
    </row>
    <row r="43" spans="1:20" ht="13.5" thickBot="1">
      <c r="B43" s="913"/>
      <c r="C43" s="913"/>
      <c r="D43" s="913"/>
      <c r="E43" s="913"/>
      <c r="F43" s="913"/>
      <c r="G43" s="933" t="s">
        <v>346</v>
      </c>
      <c r="H43" s="913"/>
      <c r="I43" s="913"/>
      <c r="J43" s="913"/>
      <c r="K43" s="913"/>
      <c r="L43" s="913"/>
      <c r="M43" s="913"/>
      <c r="N43" s="934"/>
    </row>
    <row r="44" spans="1:20" ht="14.25" thickBot="1">
      <c r="A44" s="915" t="s">
        <v>344</v>
      </c>
      <c r="B44" s="916" t="s">
        <v>219</v>
      </c>
      <c r="C44" s="916" t="s">
        <v>220</v>
      </c>
      <c r="D44" s="916" t="s">
        <v>221</v>
      </c>
      <c r="E44" s="916" t="s">
        <v>222</v>
      </c>
      <c r="F44" s="916" t="s">
        <v>223</v>
      </c>
      <c r="G44" s="916" t="s">
        <v>224</v>
      </c>
      <c r="H44" s="916" t="s">
        <v>225</v>
      </c>
      <c r="I44" s="916" t="s">
        <v>226</v>
      </c>
      <c r="J44" s="916" t="s">
        <v>227</v>
      </c>
      <c r="K44" s="916" t="s">
        <v>228</v>
      </c>
      <c r="L44" s="916" t="s">
        <v>229</v>
      </c>
      <c r="M44" s="916" t="s">
        <v>230</v>
      </c>
      <c r="N44" s="916" t="s">
        <v>237</v>
      </c>
    </row>
    <row r="45" spans="1:20" ht="13.5">
      <c r="A45" s="917">
        <v>2004</v>
      </c>
      <c r="B45" s="918">
        <v>240.7</v>
      </c>
      <c r="C45" s="918">
        <v>241.7</v>
      </c>
      <c r="D45" s="918">
        <v>243.7</v>
      </c>
      <c r="E45" s="918">
        <v>237.7</v>
      </c>
      <c r="F45" s="918">
        <v>240.8</v>
      </c>
      <c r="G45" s="918">
        <v>241.5</v>
      </c>
      <c r="H45" s="918">
        <v>243.3</v>
      </c>
      <c r="I45" s="918">
        <v>237.1</v>
      </c>
      <c r="J45" s="918">
        <v>241.6</v>
      </c>
      <c r="K45" s="918">
        <v>238.8</v>
      </c>
      <c r="L45" s="918">
        <v>245.7</v>
      </c>
      <c r="M45" s="918">
        <v>249.9</v>
      </c>
      <c r="N45" s="919">
        <v>242.4</v>
      </c>
    </row>
    <row r="46" spans="1:20" ht="13.5">
      <c r="A46" s="920">
        <v>2005</v>
      </c>
      <c r="B46" s="921">
        <v>253.1</v>
      </c>
      <c r="C46" s="921">
        <v>256.89999999999998</v>
      </c>
      <c r="D46" s="921">
        <v>255</v>
      </c>
      <c r="E46" s="921">
        <v>253.3</v>
      </c>
      <c r="F46" s="921">
        <v>253</v>
      </c>
      <c r="G46" s="921">
        <v>252.2</v>
      </c>
      <c r="H46" s="921">
        <v>251.1</v>
      </c>
      <c r="I46" s="921">
        <v>247.9</v>
      </c>
      <c r="J46" s="921">
        <v>246.7</v>
      </c>
      <c r="K46" s="921">
        <v>249.2</v>
      </c>
      <c r="L46" s="921">
        <v>250.4</v>
      </c>
      <c r="M46" s="921">
        <v>256.2</v>
      </c>
      <c r="N46" s="922">
        <v>251.9</v>
      </c>
    </row>
    <row r="47" spans="1:20" ht="13.5">
      <c r="A47" s="920">
        <v>2006</v>
      </c>
      <c r="B47" s="921">
        <v>257.8</v>
      </c>
      <c r="C47" s="921">
        <v>258.60000000000002</v>
      </c>
      <c r="D47" s="921">
        <v>259.39999999999998</v>
      </c>
      <c r="E47" s="921">
        <v>256.39999999999998</v>
      </c>
      <c r="F47" s="921">
        <v>257.60000000000002</v>
      </c>
      <c r="G47" s="921">
        <v>256.10000000000002</v>
      </c>
      <c r="H47" s="921">
        <v>250.4</v>
      </c>
      <c r="I47" s="921">
        <v>248.4</v>
      </c>
      <c r="J47" s="921">
        <v>249.2</v>
      </c>
      <c r="K47" s="921">
        <v>246.2</v>
      </c>
      <c r="L47" s="921">
        <v>246.3</v>
      </c>
      <c r="M47" s="921">
        <v>251</v>
      </c>
      <c r="N47" s="922">
        <v>253.1</v>
      </c>
    </row>
    <row r="48" spans="1:20" ht="13.5">
      <c r="A48" s="920">
        <v>2007</v>
      </c>
      <c r="B48" s="921">
        <v>257</v>
      </c>
      <c r="C48" s="921">
        <v>258.60000000000002</v>
      </c>
      <c r="D48" s="921">
        <v>258.5</v>
      </c>
      <c r="E48" s="921">
        <v>260.5</v>
      </c>
      <c r="F48" s="921">
        <v>258.8</v>
      </c>
      <c r="G48" s="921">
        <v>257.5</v>
      </c>
      <c r="H48" s="921">
        <v>254.5</v>
      </c>
      <c r="I48" s="921">
        <v>250.9</v>
      </c>
      <c r="J48" s="921">
        <v>249.3</v>
      </c>
      <c r="K48" s="921">
        <v>246.9</v>
      </c>
      <c r="L48" s="921">
        <v>251.1</v>
      </c>
      <c r="M48" s="921">
        <v>253</v>
      </c>
      <c r="N48" s="922">
        <v>254.3</v>
      </c>
    </row>
    <row r="49" spans="1:14" ht="13.5">
      <c r="A49" s="920">
        <v>2008</v>
      </c>
      <c r="B49" s="921">
        <v>260</v>
      </c>
      <c r="C49" s="921">
        <v>259.7</v>
      </c>
      <c r="D49" s="921">
        <v>256.5</v>
      </c>
      <c r="E49" s="921">
        <v>253.2</v>
      </c>
      <c r="F49" s="921">
        <v>257.89999999999998</v>
      </c>
      <c r="G49" s="921">
        <v>255.5</v>
      </c>
      <c r="H49" s="921">
        <v>249</v>
      </c>
      <c r="I49" s="921">
        <v>247.1</v>
      </c>
      <c r="J49" s="921">
        <v>246.8</v>
      </c>
      <c r="K49" s="921">
        <v>243.8</v>
      </c>
      <c r="L49" s="921">
        <v>247.6</v>
      </c>
      <c r="M49" s="921">
        <v>252.5</v>
      </c>
      <c r="N49" s="922">
        <v>252.2</v>
      </c>
    </row>
    <row r="50" spans="1:14" ht="13.5">
      <c r="A50" s="920">
        <v>2009</v>
      </c>
      <c r="B50" s="921">
        <v>254.8</v>
      </c>
      <c r="C50" s="921">
        <v>256.39999999999998</v>
      </c>
      <c r="D50" s="921">
        <v>258.2</v>
      </c>
      <c r="E50" s="921">
        <v>257.39999999999998</v>
      </c>
      <c r="F50" s="921">
        <v>257.39999999999998</v>
      </c>
      <c r="G50" s="921">
        <v>255.2</v>
      </c>
      <c r="H50" s="921">
        <v>253.6</v>
      </c>
      <c r="I50" s="921">
        <v>250.6</v>
      </c>
      <c r="J50" s="921">
        <v>251.8</v>
      </c>
      <c r="K50" s="921">
        <v>252.9</v>
      </c>
      <c r="L50" s="921">
        <v>255.6</v>
      </c>
      <c r="M50" s="921">
        <v>260.8</v>
      </c>
      <c r="N50" s="922">
        <v>255.4</v>
      </c>
    </row>
    <row r="51" spans="1:14" ht="13.5">
      <c r="A51" s="920">
        <v>2010</v>
      </c>
      <c r="B51" s="921">
        <v>261.8</v>
      </c>
      <c r="C51" s="921">
        <v>267.39999999999998</v>
      </c>
      <c r="D51" s="921">
        <v>265.7</v>
      </c>
      <c r="E51" s="921">
        <v>267.89999999999998</v>
      </c>
      <c r="F51" s="921">
        <v>268.8</v>
      </c>
      <c r="G51" s="921">
        <v>266.89999999999998</v>
      </c>
      <c r="H51" s="921">
        <v>264.39999999999998</v>
      </c>
      <c r="I51" s="921">
        <v>259.89999999999998</v>
      </c>
      <c r="J51" s="921">
        <v>258.10000000000002</v>
      </c>
      <c r="K51" s="921">
        <v>254.5</v>
      </c>
      <c r="L51" s="921">
        <v>258.10000000000002</v>
      </c>
      <c r="M51" s="921">
        <v>262.5</v>
      </c>
      <c r="N51" s="922">
        <v>262.8</v>
      </c>
    </row>
    <row r="52" spans="1:14" ht="13.5">
      <c r="A52" s="920">
        <v>2011</v>
      </c>
      <c r="B52" s="921">
        <v>262.7</v>
      </c>
      <c r="C52" s="921">
        <v>262.60000000000002</v>
      </c>
      <c r="D52" s="921">
        <v>262.2</v>
      </c>
      <c r="E52" s="921">
        <v>261.5</v>
      </c>
      <c r="F52" s="921">
        <v>261.2</v>
      </c>
      <c r="G52" s="921">
        <v>258</v>
      </c>
      <c r="H52" s="921">
        <v>256.2</v>
      </c>
      <c r="I52" s="921">
        <v>251.1</v>
      </c>
      <c r="J52" s="921">
        <v>250.5</v>
      </c>
      <c r="K52" s="921">
        <v>251.1</v>
      </c>
      <c r="L52" s="921">
        <v>253.3</v>
      </c>
      <c r="M52" s="921">
        <v>259.5</v>
      </c>
      <c r="N52" s="922">
        <v>257.2</v>
      </c>
    </row>
    <row r="53" spans="1:14" ht="13.5">
      <c r="A53" s="920">
        <v>2012</v>
      </c>
      <c r="B53" s="921">
        <v>263.39999999999998</v>
      </c>
      <c r="C53" s="921">
        <v>263.8</v>
      </c>
      <c r="D53" s="921">
        <v>264</v>
      </c>
      <c r="E53" s="921">
        <v>262.5</v>
      </c>
      <c r="F53" s="921">
        <v>265.3</v>
      </c>
      <c r="G53" s="921">
        <v>262.2</v>
      </c>
      <c r="H53" s="921">
        <v>260.3</v>
      </c>
      <c r="I53" s="921">
        <v>256</v>
      </c>
      <c r="J53" s="921">
        <v>256.2</v>
      </c>
      <c r="K53" s="921">
        <v>257.60000000000002</v>
      </c>
      <c r="L53" s="921">
        <v>260.7</v>
      </c>
      <c r="M53" s="921">
        <v>263.5</v>
      </c>
      <c r="N53" s="922">
        <v>261.3</v>
      </c>
    </row>
    <row r="54" spans="1:14" ht="13.5">
      <c r="A54" s="920">
        <v>2013</v>
      </c>
      <c r="B54" s="921">
        <v>263.7</v>
      </c>
      <c r="C54" s="921">
        <v>268.2</v>
      </c>
      <c r="D54" s="921">
        <v>266.3</v>
      </c>
      <c r="E54" s="921">
        <v>267.2</v>
      </c>
      <c r="F54" s="921">
        <v>267</v>
      </c>
      <c r="G54" s="921">
        <v>269.39999999999998</v>
      </c>
      <c r="H54" s="921">
        <v>265.3</v>
      </c>
      <c r="I54" s="921">
        <v>261.7</v>
      </c>
      <c r="J54" s="921">
        <v>261.2</v>
      </c>
      <c r="K54" s="921">
        <v>259.89999999999998</v>
      </c>
      <c r="L54" s="921">
        <v>263.3</v>
      </c>
      <c r="M54" s="921">
        <v>265.8</v>
      </c>
      <c r="N54" s="922">
        <v>264.8</v>
      </c>
    </row>
    <row r="55" spans="1:14" ht="13.5">
      <c r="A55" s="924">
        <v>2014</v>
      </c>
      <c r="B55" s="921">
        <v>267.7</v>
      </c>
      <c r="C55" s="921">
        <v>270.8</v>
      </c>
      <c r="D55" s="921">
        <v>267.3</v>
      </c>
      <c r="E55" s="921">
        <v>267.2</v>
      </c>
      <c r="F55" s="921">
        <v>267.7</v>
      </c>
      <c r="G55" s="921">
        <v>267.39999999999998</v>
      </c>
      <c r="H55" s="921">
        <v>264.89999999999998</v>
      </c>
      <c r="I55" s="921">
        <v>263.3</v>
      </c>
      <c r="J55" s="921">
        <v>260.39999999999998</v>
      </c>
      <c r="K55" s="921">
        <v>262</v>
      </c>
      <c r="L55" s="921">
        <v>263.3</v>
      </c>
      <c r="M55" s="921">
        <v>267.89999999999998</v>
      </c>
      <c r="N55" s="922">
        <v>265.7</v>
      </c>
    </row>
    <row r="56" spans="1:14" ht="13.5">
      <c r="A56" s="927">
        <v>2015</v>
      </c>
      <c r="B56" s="935">
        <v>270.89999999999998</v>
      </c>
      <c r="C56" s="935">
        <v>271.7</v>
      </c>
      <c r="D56" s="935">
        <v>270.89999999999998</v>
      </c>
      <c r="E56" s="935">
        <v>272.5</v>
      </c>
      <c r="F56" s="935">
        <v>274.8</v>
      </c>
      <c r="G56" s="935">
        <v>275.7</v>
      </c>
      <c r="H56" s="935">
        <v>272.39999999999998</v>
      </c>
      <c r="I56" s="935">
        <v>268.60000000000002</v>
      </c>
      <c r="J56" s="935">
        <v>266.3</v>
      </c>
      <c r="K56" s="935">
        <v>266.10000000000002</v>
      </c>
      <c r="L56" s="935">
        <v>268.7</v>
      </c>
      <c r="M56" s="935">
        <v>270.39999999999998</v>
      </c>
      <c r="N56" s="936">
        <v>270.5</v>
      </c>
    </row>
    <row r="57" spans="1:14" ht="13.5">
      <c r="A57" s="927">
        <v>2016</v>
      </c>
      <c r="B57" s="935">
        <v>271.7</v>
      </c>
      <c r="C57" s="935">
        <v>271.89999999999998</v>
      </c>
      <c r="D57" s="935">
        <v>270.2</v>
      </c>
      <c r="E57" s="935">
        <v>272.2</v>
      </c>
      <c r="F57" s="935">
        <v>275.5</v>
      </c>
      <c r="G57" s="935">
        <v>274.2</v>
      </c>
      <c r="H57" s="935">
        <v>270.5</v>
      </c>
      <c r="I57" s="935">
        <v>268.7</v>
      </c>
      <c r="J57" s="935">
        <v>268</v>
      </c>
      <c r="K57" s="935">
        <v>270</v>
      </c>
      <c r="L57" s="935">
        <v>273.2</v>
      </c>
      <c r="M57" s="935">
        <v>276.5</v>
      </c>
      <c r="N57" s="936">
        <v>271.8</v>
      </c>
    </row>
    <row r="58" spans="1:14" ht="13.5">
      <c r="A58" s="927">
        <v>2017</v>
      </c>
      <c r="B58" s="935">
        <v>276.69926282533487</v>
      </c>
      <c r="C58" s="935">
        <v>276.47892871209154</v>
      </c>
      <c r="D58" s="935">
        <v>278.22339935513622</v>
      </c>
      <c r="E58" s="935">
        <v>279.34229084700496</v>
      </c>
      <c r="F58" s="935">
        <v>281.69560720701139</v>
      </c>
      <c r="G58" s="935">
        <v>282.87137778735314</v>
      </c>
      <c r="H58" s="935">
        <v>277.47576558713354</v>
      </c>
      <c r="I58" s="935">
        <v>274.10388337620998</v>
      </c>
      <c r="J58" s="935">
        <v>273.58284883720944</v>
      </c>
      <c r="K58" s="935">
        <v>274.03936753791561</v>
      </c>
      <c r="L58" s="935">
        <v>275.29776603686923</v>
      </c>
      <c r="M58" s="935">
        <v>280.80114332380572</v>
      </c>
      <c r="N58" s="929">
        <v>277.62487398742144</v>
      </c>
    </row>
    <row r="59" spans="1:14" ht="13.5">
      <c r="A59" s="927">
        <v>2018</v>
      </c>
      <c r="B59" s="928">
        <v>279.54637865311327</v>
      </c>
      <c r="C59" s="928">
        <v>282.17688062735988</v>
      </c>
      <c r="D59" s="928">
        <v>283.66516998075673</v>
      </c>
      <c r="E59" s="928">
        <v>284.39577732607717</v>
      </c>
      <c r="F59" s="928">
        <v>286.91837000390598</v>
      </c>
      <c r="G59" s="928">
        <v>286.16812790097981</v>
      </c>
      <c r="H59" s="928">
        <v>281.7233466698047</v>
      </c>
      <c r="I59" s="928">
        <v>279.00896414342645</v>
      </c>
      <c r="J59" s="928">
        <v>276.36222177119254</v>
      </c>
      <c r="K59" s="928">
        <v>278.71065267650755</v>
      </c>
      <c r="L59" s="928">
        <v>284.00026838432649</v>
      </c>
      <c r="M59" s="928">
        <v>284.93782985955824</v>
      </c>
      <c r="N59" s="929">
        <v>282.28926615670917</v>
      </c>
    </row>
    <row r="60" spans="1:14" ht="13.5">
      <c r="A60" s="1093">
        <v>2019</v>
      </c>
      <c r="B60" s="1094">
        <v>287.03444832750858</v>
      </c>
      <c r="C60" s="1094">
        <v>289.1459538749898</v>
      </c>
      <c r="D60" s="1094">
        <v>288.5072199817875</v>
      </c>
      <c r="E60" s="1094">
        <v>290.10412746204969</v>
      </c>
      <c r="F60" s="1094">
        <v>292.71949231485786</v>
      </c>
      <c r="G60" s="1094">
        <v>289.1722528130237</v>
      </c>
      <c r="H60" s="1094">
        <v>284.60732456803191</v>
      </c>
      <c r="I60" s="1094">
        <v>281.83476394849748</v>
      </c>
      <c r="J60" s="1094">
        <v>281.74347936186393</v>
      </c>
      <c r="K60" s="1094">
        <v>280</v>
      </c>
      <c r="L60" s="1094">
        <v>283.39999999999998</v>
      </c>
      <c r="M60" s="1094">
        <v>281.7</v>
      </c>
      <c r="N60" s="1095">
        <v>280.2</v>
      </c>
    </row>
    <row r="61" spans="1:14" ht="13.5">
      <c r="A61" s="1093">
        <v>2020</v>
      </c>
      <c r="B61" s="1094">
        <v>288.10000000000002</v>
      </c>
      <c r="C61" s="1094">
        <v>289.7</v>
      </c>
      <c r="D61" s="1094">
        <v>291.47000000000003</v>
      </c>
      <c r="E61" s="1094">
        <v>290.86</v>
      </c>
      <c r="F61" s="1094">
        <v>294.3</v>
      </c>
      <c r="G61" s="1094">
        <v>295</v>
      </c>
      <c r="H61" s="1094">
        <v>291.7</v>
      </c>
      <c r="I61" s="1094">
        <v>288</v>
      </c>
      <c r="J61" s="1094">
        <v>285</v>
      </c>
      <c r="K61" s="1094">
        <v>289.7</v>
      </c>
      <c r="L61" s="1094">
        <v>286</v>
      </c>
      <c r="M61" s="1094">
        <v>288.2</v>
      </c>
      <c r="N61" s="1095">
        <v>289.89999999999998</v>
      </c>
    </row>
    <row r="62" spans="1:14" ht="14.25" thickBot="1">
      <c r="A62" s="930">
        <v>2021</v>
      </c>
      <c r="B62" s="931"/>
      <c r="C62" s="931"/>
      <c r="D62" s="931"/>
      <c r="E62" s="931"/>
      <c r="F62" s="931"/>
      <c r="G62" s="931"/>
      <c r="H62" s="931"/>
      <c r="I62" s="931"/>
      <c r="J62" s="931"/>
      <c r="K62" s="931"/>
      <c r="L62" s="931"/>
      <c r="M62" s="931"/>
      <c r="N62" s="932"/>
    </row>
    <row r="63" spans="1:14">
      <c r="I63" s="913"/>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25" t="s">
        <v>87</v>
      </c>
      <c r="B1" s="1425"/>
      <c r="C1" s="1425"/>
      <c r="D1" s="1425"/>
      <c r="E1" s="1425"/>
      <c r="F1" s="1425"/>
      <c r="G1" s="1425"/>
      <c r="H1" s="1425"/>
      <c r="I1" s="1425"/>
      <c r="J1" s="1425"/>
      <c r="K1" s="1425"/>
      <c r="L1" s="1425"/>
      <c r="M1" s="135"/>
    </row>
    <row r="2" spans="1:18" s="106" customFormat="1" ht="27" thickBot="1">
      <c r="A2" s="1026"/>
      <c r="B2" s="1027"/>
      <c r="C2" s="1028"/>
      <c r="D2" s="1028"/>
      <c r="E2" s="1029" t="s">
        <v>8</v>
      </c>
      <c r="F2" s="1255"/>
      <c r="G2" s="1028"/>
      <c r="H2" s="1028"/>
      <c r="I2" s="1028"/>
      <c r="J2" s="1028"/>
      <c r="K2" s="1028"/>
      <c r="L2" s="1030"/>
      <c r="M2" s="5"/>
    </row>
    <row r="3" spans="1:18" s="106" customFormat="1" ht="39" customHeight="1" thickBot="1">
      <c r="A3" s="762"/>
      <c r="B3" s="1431" t="s">
        <v>98</v>
      </c>
      <c r="C3" s="1432"/>
      <c r="D3" s="1432"/>
      <c r="E3" s="1432"/>
      <c r="F3" s="1432"/>
      <c r="G3" s="1433"/>
      <c r="H3" s="1427" t="s">
        <v>71</v>
      </c>
      <c r="I3" s="1428"/>
      <c r="J3" s="1434" t="s">
        <v>312</v>
      </c>
      <c r="K3" s="1429" t="s">
        <v>72</v>
      </c>
      <c r="L3" s="1430"/>
      <c r="M3" s="5"/>
    </row>
    <row r="4" spans="1:18" s="106" customFormat="1" ht="31.5">
      <c r="A4" s="763" t="s">
        <v>73</v>
      </c>
      <c r="B4" s="1023" t="s">
        <v>74</v>
      </c>
      <c r="C4" s="131" t="s">
        <v>75</v>
      </c>
      <c r="D4" s="131" t="s">
        <v>76</v>
      </c>
      <c r="E4" s="1256"/>
      <c r="F4" s="1257" t="s">
        <v>456</v>
      </c>
      <c r="G4" s="1258"/>
      <c r="H4" s="1022" t="s">
        <v>77</v>
      </c>
      <c r="I4" s="630" t="s">
        <v>90</v>
      </c>
      <c r="J4" s="1435"/>
      <c r="K4" s="107" t="s">
        <v>70</v>
      </c>
      <c r="L4" s="629" t="s">
        <v>80</v>
      </c>
      <c r="M4" s="5"/>
      <c r="O4" s="5"/>
    </row>
    <row r="5" spans="1:18" s="106" customFormat="1" ht="21" customHeight="1" thickBot="1">
      <c r="A5" s="764"/>
      <c r="B5" s="1105" t="s">
        <v>514</v>
      </c>
      <c r="C5" s="1106" t="s">
        <v>514</v>
      </c>
      <c r="D5" s="1106" t="s">
        <v>514</v>
      </c>
      <c r="E5" s="976" t="s">
        <v>125</v>
      </c>
      <c r="F5" s="1253" t="s">
        <v>455</v>
      </c>
      <c r="G5" s="977" t="s">
        <v>78</v>
      </c>
      <c r="H5" s="1107" t="s">
        <v>514</v>
      </c>
      <c r="I5" s="761" t="s">
        <v>89</v>
      </c>
      <c r="J5" s="844"/>
      <c r="K5" s="1106" t="s">
        <v>514</v>
      </c>
      <c r="L5" s="964" t="s">
        <v>79</v>
      </c>
      <c r="M5" s="5"/>
    </row>
    <row r="6" spans="1:18" s="106" customFormat="1" ht="28.5" customHeight="1" thickBot="1">
      <c r="A6" s="64" t="s">
        <v>22</v>
      </c>
      <c r="B6" s="744">
        <v>6.8165018458598876</v>
      </c>
      <c r="C6" s="745">
        <v>13159.269972702486</v>
      </c>
      <c r="D6" s="745">
        <v>13422.455372156537</v>
      </c>
      <c r="E6" s="970">
        <v>1.8049879639087705</v>
      </c>
      <c r="F6" s="1254">
        <v>3.1533999849458003</v>
      </c>
      <c r="G6" s="978">
        <v>8.2440555008511112</v>
      </c>
      <c r="H6" s="746">
        <v>324.154063776599</v>
      </c>
      <c r="I6" s="970">
        <v>-2.2239638034708413</v>
      </c>
      <c r="J6" s="746">
        <v>11.814835014998637</v>
      </c>
      <c r="K6" s="747">
        <v>100</v>
      </c>
      <c r="L6" s="965" t="s">
        <v>23</v>
      </c>
    </row>
    <row r="7" spans="1:18" s="106" customFormat="1" ht="25.5" customHeight="1">
      <c r="A7" s="832" t="s">
        <v>102</v>
      </c>
      <c r="B7" s="905">
        <v>6.8840634874937701</v>
      </c>
      <c r="C7" s="906">
        <v>12771.917416500501</v>
      </c>
      <c r="D7" s="906">
        <v>13027.35576483051</v>
      </c>
      <c r="E7" s="979">
        <v>4.8324517405972349</v>
      </c>
      <c r="F7" s="971">
        <v>0.60050958573692037</v>
      </c>
      <c r="G7" s="980">
        <v>3.4726088807030311</v>
      </c>
      <c r="H7" s="748">
        <v>224.76190476190476</v>
      </c>
      <c r="I7" s="971">
        <v>14.380117920254198</v>
      </c>
      <c r="J7" s="749">
        <v>-8.695652173913043</v>
      </c>
      <c r="K7" s="749">
        <v>0.12804097311139565</v>
      </c>
      <c r="L7" s="966">
        <v>-2.8762953804339297E-2</v>
      </c>
    </row>
    <row r="8" spans="1:18" s="106" customFormat="1" ht="24" customHeight="1">
      <c r="A8" s="833" t="s">
        <v>103</v>
      </c>
      <c r="B8" s="907">
        <v>7.5326541814695709</v>
      </c>
      <c r="C8" s="750">
        <v>14132.559439905386</v>
      </c>
      <c r="D8" s="750">
        <v>14415.210628703495</v>
      </c>
      <c r="E8" s="981">
        <v>0.12178692317590042</v>
      </c>
      <c r="F8" s="973">
        <v>1.5045316408528848</v>
      </c>
      <c r="G8" s="751">
        <v>11.362725467720542</v>
      </c>
      <c r="H8" s="752">
        <v>355.7938729442115</v>
      </c>
      <c r="I8" s="972">
        <v>0.46637196068944708</v>
      </c>
      <c r="J8" s="753">
        <v>9.3248722016569712</v>
      </c>
      <c r="K8" s="753">
        <v>37.814767392232177</v>
      </c>
      <c r="L8" s="967">
        <v>-0.86126205963583402</v>
      </c>
      <c r="R8" s="5"/>
    </row>
    <row r="9" spans="1:18" s="106" customFormat="1" ht="24" customHeight="1">
      <c r="A9" s="833" t="s">
        <v>104</v>
      </c>
      <c r="B9" s="907">
        <v>7.4948581053712369</v>
      </c>
      <c r="C9" s="750">
        <v>14061.647477244345</v>
      </c>
      <c r="D9" s="750">
        <v>14342.880426789232</v>
      </c>
      <c r="E9" s="981">
        <v>0.20828128861687761</v>
      </c>
      <c r="F9" s="973">
        <v>0.99560595554823528</v>
      </c>
      <c r="G9" s="751">
        <v>12.269857493360224</v>
      </c>
      <c r="H9" s="754">
        <v>385.10973451327442</v>
      </c>
      <c r="I9" s="973">
        <v>0.51863962556149013</v>
      </c>
      <c r="J9" s="755">
        <v>9.8611111111111107</v>
      </c>
      <c r="K9" s="755">
        <v>9.6457533077251387</v>
      </c>
      <c r="L9" s="968">
        <v>-0.17153602960783054</v>
      </c>
    </row>
    <row r="10" spans="1:18" s="106" customFormat="1" ht="24" customHeight="1">
      <c r="A10" s="833" t="s">
        <v>105</v>
      </c>
      <c r="B10" s="1024" t="s">
        <v>99</v>
      </c>
      <c r="C10" s="820" t="s">
        <v>99</v>
      </c>
      <c r="D10" s="820" t="s">
        <v>99</v>
      </c>
      <c r="E10" s="974" t="s">
        <v>99</v>
      </c>
      <c r="F10" s="974" t="s">
        <v>99</v>
      </c>
      <c r="G10" s="1025" t="s">
        <v>99</v>
      </c>
      <c r="H10" s="904" t="s">
        <v>99</v>
      </c>
      <c r="I10" s="974" t="s">
        <v>99</v>
      </c>
      <c r="J10" s="756" t="s">
        <v>99</v>
      </c>
      <c r="K10" s="756" t="s">
        <v>99</v>
      </c>
      <c r="L10" s="1365" t="s">
        <v>99</v>
      </c>
    </row>
    <row r="11" spans="1:18" s="106" customFormat="1" ht="24" customHeight="1">
      <c r="A11" s="833" t="s">
        <v>97</v>
      </c>
      <c r="B11" s="907">
        <v>5.3567397440914046</v>
      </c>
      <c r="C11" s="750">
        <v>10999.465593616847</v>
      </c>
      <c r="D11" s="750">
        <v>11219.454905489185</v>
      </c>
      <c r="E11" s="981">
        <v>4.3532118860181326</v>
      </c>
      <c r="F11" s="973">
        <v>4.0912190299026125</v>
      </c>
      <c r="G11" s="751">
        <v>6.4038157145441224</v>
      </c>
      <c r="H11" s="754">
        <v>287.88738400789737</v>
      </c>
      <c r="I11" s="973">
        <v>-8.1638724437883621</v>
      </c>
      <c r="J11" s="755">
        <v>9.584595413241022</v>
      </c>
      <c r="K11" s="755">
        <v>30.882263276629473</v>
      </c>
      <c r="L11" s="968">
        <v>-0.62850847139343458</v>
      </c>
    </row>
    <row r="12" spans="1:18" s="106" customFormat="1" ht="24" customHeight="1" thickBot="1">
      <c r="A12" s="834" t="s">
        <v>106</v>
      </c>
      <c r="B12" s="908">
        <v>7.0429236869315446</v>
      </c>
      <c r="C12" s="757">
        <v>13596.37777399912</v>
      </c>
      <c r="D12" s="757">
        <v>13868.305329479103</v>
      </c>
      <c r="E12" s="982">
        <v>0.95973962209844366</v>
      </c>
      <c r="F12" s="975">
        <v>3.532905300757673</v>
      </c>
      <c r="G12" s="758">
        <v>4.675159001676338</v>
      </c>
      <c r="H12" s="759">
        <v>293.88388558482018</v>
      </c>
      <c r="I12" s="975">
        <v>0.76941441965606727</v>
      </c>
      <c r="J12" s="760">
        <v>21.340206185567009</v>
      </c>
      <c r="K12" s="760">
        <v>21.529175050301809</v>
      </c>
      <c r="L12" s="969">
        <v>1.6900695144414328</v>
      </c>
    </row>
    <row r="13" spans="1:18" s="106" customFormat="1" ht="15">
      <c r="A13" s="902"/>
      <c r="B13" s="903"/>
    </row>
    <row r="14" spans="1:18" s="106" customFormat="1" ht="46.5" customHeight="1">
      <c r="A14" s="1426" t="s">
        <v>420</v>
      </c>
      <c r="B14" s="1426"/>
      <c r="C14" s="1426"/>
      <c r="D14" s="1426"/>
      <c r="E14" s="1426"/>
      <c r="F14" s="1426"/>
      <c r="G14" s="1426"/>
      <c r="H14" s="1426"/>
      <c r="I14" s="1426"/>
      <c r="J14" s="1426"/>
      <c r="K14" s="1426"/>
      <c r="L14" s="1426"/>
    </row>
    <row r="15" spans="1:18" s="106" customFormat="1" ht="33.75" customHeight="1">
      <c r="A15" s="1426" t="s">
        <v>336</v>
      </c>
      <c r="B15" s="1426"/>
      <c r="C15" s="1426"/>
      <c r="D15" s="1426"/>
      <c r="E15" s="1426"/>
      <c r="F15" s="1426"/>
      <c r="G15" s="1426"/>
      <c r="H15" s="1426"/>
      <c r="I15" s="1426"/>
      <c r="J15" s="1426"/>
      <c r="K15" s="1426"/>
      <c r="L15" s="1426"/>
    </row>
    <row r="16" spans="1:18" s="106" customFormat="1">
      <c r="A16" s="1426" t="s">
        <v>168</v>
      </c>
      <c r="B16" s="1426"/>
      <c r="C16" s="1426"/>
      <c r="D16" s="1426"/>
      <c r="E16" s="1426"/>
      <c r="F16" s="1426"/>
      <c r="G16" s="1426"/>
      <c r="H16" s="1426"/>
      <c r="I16" s="1426"/>
      <c r="J16" s="1426"/>
      <c r="K16" s="1426"/>
      <c r="L16" s="1426"/>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526" zoomScale="75" workbookViewId="0">
      <selection activeCell="Y574" sqref="Y574"/>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13" t="s">
        <v>433</v>
      </c>
      <c r="B2" s="1613"/>
      <c r="C2" s="1613"/>
      <c r="D2" s="1613"/>
      <c r="E2" s="1613"/>
      <c r="F2" s="1613"/>
      <c r="G2" s="1613"/>
      <c r="H2" s="1613"/>
      <c r="I2" s="1613"/>
      <c r="J2" s="1613"/>
      <c r="K2" s="1613"/>
      <c r="L2" s="1613"/>
      <c r="M2" s="1613"/>
    </row>
    <row r="3" spans="1:29" ht="12.75" hidden="1" customHeight="1">
      <c r="A3" s="1613"/>
      <c r="B3" s="1613"/>
      <c r="C3" s="1613"/>
      <c r="D3" s="1613"/>
      <c r="E3" s="1613"/>
      <c r="F3" s="1613"/>
      <c r="G3" s="1613"/>
      <c r="H3" s="1613"/>
      <c r="I3" s="1613"/>
      <c r="J3" s="1613"/>
      <c r="K3" s="1613"/>
      <c r="L3" s="1613"/>
      <c r="M3" s="1613"/>
    </row>
    <row r="4" spans="1:29" ht="12.75" hidden="1" customHeight="1">
      <c r="A4" s="1613"/>
      <c r="B4" s="1613"/>
      <c r="C4" s="1613"/>
      <c r="D4" s="1613"/>
      <c r="E4" s="1613"/>
      <c r="F4" s="1613"/>
      <c r="G4" s="1613"/>
      <c r="H4" s="1613"/>
      <c r="I4" s="1613"/>
      <c r="J4" s="1613"/>
      <c r="K4" s="1613"/>
      <c r="L4" s="1613"/>
      <c r="M4" s="1613"/>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12" t="s">
        <v>216</v>
      </c>
      <c r="R7" s="1612"/>
      <c r="S7" s="1612"/>
      <c r="T7" s="1097"/>
      <c r="U7" s="139">
        <v>2003</v>
      </c>
      <c r="V7" s="1612" t="s">
        <v>217</v>
      </c>
      <c r="W7" s="1614"/>
      <c r="X7" s="1097"/>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12" t="s">
        <v>216</v>
      </c>
      <c r="Q16" s="1612"/>
      <c r="R16" s="1612"/>
      <c r="S16" s="1612"/>
      <c r="T16" s="140"/>
      <c r="U16" s="139">
        <v>2004</v>
      </c>
      <c r="V16" s="1612" t="s">
        <v>217</v>
      </c>
      <c r="W16" s="1612"/>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12" t="s">
        <v>216</v>
      </c>
      <c r="Q25" s="1612"/>
      <c r="R25" s="1612"/>
      <c r="S25" s="1612"/>
      <c r="T25" s="140"/>
      <c r="U25" s="139">
        <v>2005</v>
      </c>
      <c r="V25" s="1612" t="s">
        <v>217</v>
      </c>
      <c r="W25" s="1612"/>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12" t="s">
        <v>216</v>
      </c>
      <c r="Q34" s="1612"/>
      <c r="R34" s="1612"/>
      <c r="S34" s="1612"/>
      <c r="T34" s="140"/>
      <c r="U34" s="139">
        <v>2006</v>
      </c>
      <c r="V34" s="1612" t="s">
        <v>217</v>
      </c>
      <c r="W34" s="1612"/>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12" t="s">
        <v>216</v>
      </c>
      <c r="Q43" s="1612"/>
      <c r="R43" s="1612"/>
      <c r="S43" s="1612"/>
      <c r="T43" s="140"/>
      <c r="U43" s="139">
        <v>2007</v>
      </c>
      <c r="V43" s="1612" t="s">
        <v>217</v>
      </c>
      <c r="W43" s="1612"/>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12" t="s">
        <v>216</v>
      </c>
      <c r="Q52" s="1612"/>
      <c r="R52" s="1612"/>
      <c r="S52" s="1612"/>
      <c r="T52" s="140"/>
      <c r="U52" s="139">
        <v>2008</v>
      </c>
      <c r="V52" s="1612" t="s">
        <v>217</v>
      </c>
      <c r="W52" s="1612"/>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12" t="s">
        <v>216</v>
      </c>
      <c r="Q61" s="1612"/>
      <c r="R61" s="1612"/>
      <c r="S61" s="1612"/>
      <c r="T61" s="140"/>
      <c r="U61" s="139">
        <v>2009</v>
      </c>
      <c r="V61" s="1612" t="s">
        <v>217</v>
      </c>
      <c r="W61" s="1612"/>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12" t="s">
        <v>216</v>
      </c>
      <c r="Q70" s="1612"/>
      <c r="R70" s="1612"/>
      <c r="S70" s="1612"/>
      <c r="T70" s="140"/>
      <c r="U70" s="139">
        <v>2010</v>
      </c>
      <c r="V70" s="1612" t="s">
        <v>217</v>
      </c>
      <c r="W70" s="1612"/>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12" t="s">
        <v>216</v>
      </c>
      <c r="Q79" s="1612"/>
      <c r="R79" s="1612"/>
      <c r="S79" s="1612"/>
      <c r="T79" s="140"/>
      <c r="U79" s="139">
        <v>2011</v>
      </c>
      <c r="V79" s="1612" t="s">
        <v>217</v>
      </c>
      <c r="W79" s="1612"/>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12" t="s">
        <v>216</v>
      </c>
      <c r="Q88" s="1612"/>
      <c r="R88" s="1612"/>
      <c r="S88" s="1612"/>
      <c r="T88" s="140"/>
      <c r="U88" s="139">
        <v>2012</v>
      </c>
      <c r="V88" s="1612" t="s">
        <v>217</v>
      </c>
      <c r="W88" s="1612"/>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12" t="s">
        <v>216</v>
      </c>
      <c r="Q97" s="1612"/>
      <c r="R97" s="1612"/>
      <c r="S97" s="1612"/>
      <c r="T97" s="140"/>
      <c r="U97" s="139">
        <v>2013</v>
      </c>
      <c r="V97" s="1612" t="s">
        <v>217</v>
      </c>
      <c r="W97" s="1612"/>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12" t="s">
        <v>216</v>
      </c>
      <c r="Q106" s="1612"/>
      <c r="R106" s="1612"/>
      <c r="S106" s="1612"/>
      <c r="T106" s="140"/>
      <c r="U106" s="139">
        <v>2014</v>
      </c>
      <c r="V106" s="1612" t="s">
        <v>217</v>
      </c>
      <c r="W106" s="1612"/>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12" t="s">
        <v>216</v>
      </c>
      <c r="Q116" s="1612"/>
      <c r="R116" s="1612"/>
      <c r="S116" s="1612"/>
      <c r="T116" s="140"/>
      <c r="U116" s="139">
        <v>2015</v>
      </c>
      <c r="V116" s="1612" t="s">
        <v>217</v>
      </c>
      <c r="W116" s="1612"/>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12" t="s">
        <v>216</v>
      </c>
      <c r="Q126" s="1612"/>
      <c r="R126" s="1612"/>
      <c r="S126" s="1612"/>
      <c r="T126" s="140"/>
      <c r="U126" s="139">
        <v>2016</v>
      </c>
      <c r="V126" s="1612" t="s">
        <v>217</v>
      </c>
      <c r="W126" s="1612"/>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12" t="s">
        <v>216</v>
      </c>
      <c r="Q136" s="1612"/>
      <c r="R136" s="1612"/>
      <c r="S136" s="1612"/>
      <c r="T136" s="140"/>
      <c r="U136" s="139">
        <v>2017</v>
      </c>
      <c r="V136" s="1612" t="s">
        <v>217</v>
      </c>
      <c r="W136" s="1612"/>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3"/>
    </row>
    <row r="146" spans="1:34" ht="16.5" thickBot="1">
      <c r="A146" s="139">
        <v>2018</v>
      </c>
      <c r="B146" s="140"/>
      <c r="C146" s="140"/>
      <c r="D146" s="140"/>
      <c r="E146" s="140"/>
      <c r="F146" s="140"/>
      <c r="G146" s="140"/>
      <c r="H146" s="140"/>
      <c r="I146" s="140"/>
      <c r="J146" s="140"/>
      <c r="K146" s="140"/>
      <c r="L146" s="141" t="s">
        <v>215</v>
      </c>
      <c r="M146" s="140"/>
      <c r="N146" s="173"/>
      <c r="O146" s="139">
        <v>2018</v>
      </c>
      <c r="P146" s="1612" t="s">
        <v>216</v>
      </c>
      <c r="Q146" s="1612"/>
      <c r="R146" s="1612"/>
      <c r="S146" s="1612"/>
      <c r="T146" s="140"/>
      <c r="U146" s="139">
        <v>2018</v>
      </c>
      <c r="V146" s="1612" t="s">
        <v>217</v>
      </c>
      <c r="W146" s="1612"/>
      <c r="X146" s="140"/>
      <c r="Y146" s="225">
        <v>2018</v>
      </c>
      <c r="Z146" s="140"/>
      <c r="AA146" s="160"/>
      <c r="AB146" s="106"/>
      <c r="AC146"/>
      <c r="AD146" s="943"/>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12" t="s">
        <v>216</v>
      </c>
      <c r="Q156" s="1612"/>
      <c r="R156" s="1612"/>
      <c r="S156" s="1612"/>
      <c r="T156" s="140"/>
      <c r="U156" s="139">
        <v>2019</v>
      </c>
      <c r="V156" s="1612" t="s">
        <v>217</v>
      </c>
      <c r="W156" s="1612"/>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4">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43"/>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43"/>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43"/>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43"/>
      <c r="AE164" s="106"/>
      <c r="AF164" s="106"/>
      <c r="AG164" s="106"/>
      <c r="AH164" s="106"/>
    </row>
    <row r="165" spans="1:34">
      <c r="AA165" s="106"/>
      <c r="AB165"/>
      <c r="AC165"/>
      <c r="AD165" s="943"/>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12" t="s">
        <v>216</v>
      </c>
      <c r="Q166" s="1612"/>
      <c r="R166" s="1612"/>
      <c r="S166" s="1612"/>
      <c r="T166" s="140"/>
      <c r="U166" s="139">
        <v>2020</v>
      </c>
      <c r="V166" s="1612" t="s">
        <v>217</v>
      </c>
      <c r="W166" s="1612"/>
      <c r="X166" s="140"/>
      <c r="Y166" s="225">
        <v>2021</v>
      </c>
      <c r="Z166" s="140"/>
      <c r="AA166" s="106"/>
      <c r="AB166"/>
      <c r="AC166"/>
      <c r="AD166" s="943"/>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44">
        <v>12293.668</v>
      </c>
      <c r="C168" s="114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84">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45">
        <v>12953.451999999999</v>
      </c>
      <c r="C170" s="114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45">
        <v>12820.403</v>
      </c>
      <c r="C171" s="114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45"/>
      <c r="C172" s="114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45">
        <v>10382.365</v>
      </c>
      <c r="C173" s="114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47">
        <v>13188.183000000001</v>
      </c>
      <c r="C174" s="114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612" t="s">
        <v>216</v>
      </c>
      <c r="Q176" s="1612"/>
      <c r="R176" s="1612"/>
      <c r="S176" s="1612"/>
      <c r="T176" s="140"/>
      <c r="U176" s="139">
        <v>2021</v>
      </c>
      <c r="V176" s="1612" t="s">
        <v>217</v>
      </c>
      <c r="W176" s="1612"/>
      <c r="X176" s="140"/>
      <c r="Y176" s="225">
        <v>2021</v>
      </c>
      <c r="Z176" s="140"/>
      <c r="AA176" s="106"/>
      <c r="AB176" s="10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s="106"/>
      <c r="AC177" s="106"/>
      <c r="AD177" s="106"/>
      <c r="AE177" s="106"/>
      <c r="AF177" s="106"/>
      <c r="AG177" s="106"/>
      <c r="AH177" s="106"/>
    </row>
    <row r="178" spans="1:34" ht="13.5" thickBot="1">
      <c r="A178" s="250" t="s">
        <v>238</v>
      </c>
      <c r="B178" s="1144">
        <v>13099.017951399237</v>
      </c>
      <c r="C178" s="1144"/>
      <c r="D178" s="185"/>
      <c r="E178" s="185"/>
      <c r="F178" s="185"/>
      <c r="G178" s="185"/>
      <c r="H178" s="185"/>
      <c r="I178" s="185"/>
      <c r="J178" s="205"/>
      <c r="K178" s="185"/>
      <c r="L178" s="185"/>
      <c r="M178" s="186"/>
      <c r="N178" s="173"/>
      <c r="O178" s="158" t="s">
        <v>238</v>
      </c>
      <c r="P178" s="215"/>
      <c r="Q178" s="185"/>
      <c r="R178" s="185"/>
      <c r="S178" s="186"/>
      <c r="T178" s="140"/>
      <c r="U178" s="158" t="s">
        <v>238</v>
      </c>
      <c r="V178" s="215"/>
      <c r="W178" s="186"/>
      <c r="X178" s="140"/>
      <c r="Y178" s="158" t="s">
        <v>238</v>
      </c>
      <c r="Z178" s="1084"/>
      <c r="AA178" s="106"/>
      <c r="AB178" s="106"/>
      <c r="AC178" s="106"/>
      <c r="AD178" s="106"/>
      <c r="AE178" s="106"/>
      <c r="AF178" s="106"/>
      <c r="AG178" s="106"/>
      <c r="AH178" s="106"/>
    </row>
    <row r="179" spans="1:34">
      <c r="A179" s="188" t="s">
        <v>243</v>
      </c>
      <c r="B179" s="246">
        <v>12962.478179218298</v>
      </c>
      <c r="C179" s="246"/>
      <c r="D179" s="246"/>
      <c r="E179" s="189"/>
      <c r="F179" s="189"/>
      <c r="G179" s="189"/>
      <c r="H179" s="189"/>
      <c r="I179" s="189"/>
      <c r="J179" s="236"/>
      <c r="K179" s="189"/>
      <c r="L179" s="189"/>
      <c r="M179" s="191"/>
      <c r="N179" s="173"/>
      <c r="O179" s="152" t="s">
        <v>243</v>
      </c>
      <c r="P179" s="258"/>
      <c r="Q179" s="208"/>
      <c r="R179" s="208"/>
      <c r="S179" s="164"/>
      <c r="T179" s="140"/>
      <c r="U179" s="152" t="s">
        <v>243</v>
      </c>
      <c r="V179" s="238"/>
      <c r="W179" s="164"/>
      <c r="X179" s="140"/>
      <c r="Y179" s="152" t="s">
        <v>243</v>
      </c>
      <c r="Z179" s="239"/>
      <c r="AA179" s="106"/>
      <c r="AB179" s="106"/>
      <c r="AC179" s="106"/>
      <c r="AD179" s="106"/>
      <c r="AE179" s="106"/>
      <c r="AF179" s="106"/>
      <c r="AG179" s="106"/>
      <c r="AH179" s="106"/>
    </row>
    <row r="180" spans="1:34">
      <c r="A180" s="195" t="s">
        <v>239</v>
      </c>
      <c r="B180" s="1145">
        <v>14233.837381686944</v>
      </c>
      <c r="C180" s="1145"/>
      <c r="D180" s="196"/>
      <c r="E180" s="196"/>
      <c r="F180" s="196"/>
      <c r="G180" s="196"/>
      <c r="H180" s="196"/>
      <c r="I180" s="196"/>
      <c r="J180" s="196"/>
      <c r="K180" s="196"/>
      <c r="L180" s="196"/>
      <c r="M180" s="165"/>
      <c r="N180" s="173"/>
      <c r="O180" s="152" t="s">
        <v>239</v>
      </c>
      <c r="P180" s="241"/>
      <c r="Q180" s="196"/>
      <c r="R180" s="196"/>
      <c r="S180" s="165"/>
      <c r="T180" s="140"/>
      <c r="U180" s="152" t="s">
        <v>239</v>
      </c>
      <c r="V180" s="195"/>
      <c r="W180" s="165"/>
      <c r="X180" s="140"/>
      <c r="Y180" s="152" t="s">
        <v>239</v>
      </c>
      <c r="Z180" s="242"/>
      <c r="AA180" s="106"/>
      <c r="AB180" s="106"/>
      <c r="AC180" s="106"/>
      <c r="AD180" s="106"/>
      <c r="AE180" s="106"/>
      <c r="AF180" s="106"/>
      <c r="AG180" s="106"/>
      <c r="AH180" s="106"/>
    </row>
    <row r="181" spans="1:34">
      <c r="A181" s="195" t="s">
        <v>240</v>
      </c>
      <c r="B181" s="1145">
        <v>14226.385547626593</v>
      </c>
      <c r="C181" s="1145"/>
      <c r="D181" s="196"/>
      <c r="E181" s="196"/>
      <c r="F181" s="196"/>
      <c r="G181" s="196"/>
      <c r="H181" s="196"/>
      <c r="I181" s="196"/>
      <c r="J181" s="196"/>
      <c r="K181" s="196"/>
      <c r="L181" s="196"/>
      <c r="M181" s="165"/>
      <c r="N181" s="173"/>
      <c r="O181" s="152" t="s">
        <v>240</v>
      </c>
      <c r="P181" s="241"/>
      <c r="Q181" s="196"/>
      <c r="R181" s="196"/>
      <c r="S181" s="165"/>
      <c r="T181" s="140"/>
      <c r="U181" s="152" t="s">
        <v>240</v>
      </c>
      <c r="V181" s="195"/>
      <c r="W181" s="165"/>
      <c r="X181" s="140"/>
      <c r="Y181" s="152" t="s">
        <v>240</v>
      </c>
      <c r="Z181" s="242"/>
      <c r="AA181" s="106"/>
      <c r="AB181" s="106"/>
      <c r="AC181" s="106"/>
      <c r="AD181" s="106"/>
      <c r="AE181" s="106"/>
      <c r="AF181" s="106"/>
      <c r="AG181" s="106"/>
      <c r="AH181" s="106"/>
    </row>
    <row r="182" spans="1:34">
      <c r="A182" s="195" t="s">
        <v>241</v>
      </c>
      <c r="B182" s="1145">
        <v>14795.920000000002</v>
      </c>
      <c r="C182" s="1146"/>
      <c r="D182" s="196"/>
      <c r="E182" s="196"/>
      <c r="F182" s="196"/>
      <c r="G182" s="196"/>
      <c r="H182" s="196"/>
      <c r="I182" s="196"/>
      <c r="J182" s="196"/>
      <c r="K182" s="196"/>
      <c r="L182" s="196"/>
      <c r="M182" s="165"/>
      <c r="N182" s="173"/>
      <c r="O182" s="152" t="s">
        <v>241</v>
      </c>
      <c r="P182" s="241"/>
      <c r="Q182" s="196"/>
      <c r="R182" s="196"/>
      <c r="S182" s="165"/>
      <c r="T182" s="140"/>
      <c r="U182" s="152" t="s">
        <v>241</v>
      </c>
      <c r="V182" s="241"/>
      <c r="W182" s="165"/>
      <c r="X182" s="140"/>
      <c r="Y182" s="152" t="s">
        <v>241</v>
      </c>
      <c r="Z182" s="242"/>
      <c r="AA182" s="106"/>
      <c r="AB182" s="106"/>
      <c r="AC182" s="106"/>
      <c r="AD182" s="106"/>
      <c r="AE182" s="106"/>
      <c r="AF182" s="106"/>
      <c r="AG182" s="106"/>
      <c r="AH182" s="106"/>
    </row>
    <row r="183" spans="1:34">
      <c r="A183" s="195" t="s">
        <v>97</v>
      </c>
      <c r="B183" s="1145">
        <v>10785.338573682167</v>
      </c>
      <c r="C183" s="1145"/>
      <c r="D183" s="196"/>
      <c r="E183" s="196"/>
      <c r="F183" s="196"/>
      <c r="G183" s="196"/>
      <c r="H183" s="196"/>
      <c r="I183" s="196"/>
      <c r="J183" s="196"/>
      <c r="K183" s="196"/>
      <c r="L183" s="196"/>
      <c r="M183" s="165"/>
      <c r="N183" s="173"/>
      <c r="O183" s="152" t="s">
        <v>97</v>
      </c>
      <c r="P183" s="241"/>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47">
        <v>13610.506172235782</v>
      </c>
      <c r="C184" s="1147"/>
      <c r="D184" s="199"/>
      <c r="E184" s="199"/>
      <c r="F184" s="199"/>
      <c r="G184" s="199"/>
      <c r="H184" s="199"/>
      <c r="I184" s="196"/>
      <c r="J184" s="196"/>
      <c r="K184" s="199"/>
      <c r="L184" s="199"/>
      <c r="M184" s="166"/>
      <c r="N184" s="173"/>
      <c r="O184" s="147" t="s">
        <v>242</v>
      </c>
      <c r="P184" s="243"/>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s="106"/>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s="142"/>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s="142"/>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s="142"/>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s="142"/>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s="142"/>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s="14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s="142"/>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0</v>
      </c>
      <c r="D357" s="321">
        <f>(D178/1000)/1.02</f>
        <v>0</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0</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0</v>
      </c>
      <c r="D358" s="321">
        <f t="shared" ref="D358:D363" si="170">D179/1000/1.02</f>
        <v>0</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0</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0</v>
      </c>
      <c r="D359" s="321">
        <f t="shared" si="170"/>
        <v>0</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0</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0</v>
      </c>
      <c r="D360" s="321">
        <f t="shared" si="170"/>
        <v>0</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0</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14.50580392156863</v>
      </c>
      <c r="C361" s="321">
        <f t="shared" si="169"/>
        <v>0</v>
      </c>
      <c r="D361" s="321">
        <f t="shared" si="170"/>
        <v>0</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0</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0</v>
      </c>
      <c r="D362" s="321">
        <f t="shared" si="170"/>
        <v>0</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0</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0</v>
      </c>
      <c r="D363" s="321">
        <f t="shared" si="170"/>
        <v>0</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0</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68.876468547775559</v>
      </c>
      <c r="W400" s="367">
        <f>W227*B536</f>
        <v>65.797975419788017</v>
      </c>
      <c r="X400" s="351"/>
      <c r="Y400" s="371" t="s">
        <v>239</v>
      </c>
      <c r="Z400" s="366">
        <f>Z227*B536</f>
        <v>67.322729035984494</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67.626163760500205</v>
      </c>
      <c r="W409" s="366">
        <f>W236*B536</f>
        <v>68.489653893463611</v>
      </c>
      <c r="X409" s="351"/>
      <c r="Y409" s="371" t="s">
        <v>239</v>
      </c>
      <c r="Z409" s="366">
        <f>Z236*B536</f>
        <v>68.029692300739498</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78.314007821608939</v>
      </c>
      <c r="W418" s="366">
        <f>W245*B536</f>
        <v>79.62314851934596</v>
      </c>
      <c r="X418" s="351"/>
      <c r="Y418" s="371" t="s">
        <v>239</v>
      </c>
      <c r="Z418" s="366">
        <f>Z245*B536</f>
        <v>78.932762700633162</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0</v>
      </c>
      <c r="D532" s="413">
        <f t="shared" si="260"/>
        <v>0</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0</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0</v>
      </c>
      <c r="D533" s="417">
        <f t="shared" si="261"/>
        <v>0</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0</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0</v>
      </c>
      <c r="D534" s="418">
        <f t="shared" si="262"/>
        <v>0</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0</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0</v>
      </c>
      <c r="D535" s="418">
        <f t="shared" si="264"/>
        <v>0</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0</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7.7315934901960803</v>
      </c>
      <c r="C536" s="407">
        <f t="shared" ref="C536:K536" si="266">C361*0.521</f>
        <v>0</v>
      </c>
      <c r="D536" s="418">
        <f t="shared" si="266"/>
        <v>0</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0</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0</v>
      </c>
      <c r="D537" s="418">
        <f t="shared" si="269"/>
        <v>0</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0</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0</v>
      </c>
      <c r="D538" s="420">
        <f t="shared" si="271"/>
        <v>0</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0</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340</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4" workbookViewId="0">
      <selection activeCell="V15" sqref="V15"/>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11" t="s">
        <v>424</v>
      </c>
      <c r="B4" s="1611"/>
      <c r="C4" s="1611"/>
      <c r="D4" s="1611"/>
      <c r="E4" s="1611"/>
      <c r="F4" s="1611"/>
      <c r="G4" s="1611"/>
      <c r="H4" s="1611"/>
      <c r="I4" s="1611"/>
      <c r="J4" s="1611"/>
      <c r="K4" s="1611"/>
      <c r="L4" s="1611"/>
      <c r="M4" s="1611"/>
      <c r="N4" s="1611"/>
    </row>
    <row r="6" spans="1:14" ht="16.5" thickBot="1">
      <c r="C6" s="1041"/>
      <c r="E6" s="1042"/>
      <c r="F6" s="1043"/>
    </row>
    <row r="7" spans="1:14" ht="15.75" thickBot="1">
      <c r="A7" s="1044" t="s">
        <v>354</v>
      </c>
      <c r="B7" s="1045" t="s">
        <v>355</v>
      </c>
      <c r="C7" s="1046" t="s">
        <v>356</v>
      </c>
      <c r="D7" s="1046" t="s">
        <v>357</v>
      </c>
      <c r="E7" s="1046" t="s">
        <v>358</v>
      </c>
      <c r="F7" s="1046" t="s">
        <v>359</v>
      </c>
      <c r="G7" s="1046" t="s">
        <v>360</v>
      </c>
      <c r="H7" s="1046" t="s">
        <v>361</v>
      </c>
      <c r="I7" s="1046" t="s">
        <v>362</v>
      </c>
      <c r="J7" s="1046" t="s">
        <v>363</v>
      </c>
      <c r="K7" s="1046" t="s">
        <v>364</v>
      </c>
      <c r="L7" s="1046" t="s">
        <v>365</v>
      </c>
      <c r="M7" s="1047" t="s">
        <v>366</v>
      </c>
    </row>
    <row r="8" spans="1:14" ht="16.5" thickBot="1">
      <c r="A8" s="1048" t="s">
        <v>367</v>
      </c>
      <c r="B8" s="1049"/>
      <c r="C8" s="1049"/>
      <c r="D8" s="1049"/>
      <c r="E8" s="1049"/>
      <c r="F8" s="1049"/>
      <c r="G8" s="1049"/>
      <c r="H8" s="1049"/>
      <c r="I8" s="1049"/>
      <c r="J8" s="1049"/>
      <c r="K8" s="1049"/>
      <c r="L8" s="1049"/>
      <c r="M8" s="1050"/>
    </row>
    <row r="9" spans="1:14" ht="15.75">
      <c r="A9" s="1416" t="s">
        <v>368</v>
      </c>
      <c r="B9" s="1417">
        <v>10065.14920330695</v>
      </c>
      <c r="C9" s="1418">
        <v>10080.396827870052</v>
      </c>
      <c r="D9" s="1418">
        <v>10168.392423032492</v>
      </c>
      <c r="E9" s="1418">
        <v>10383.660897394942</v>
      </c>
      <c r="F9" s="1418">
        <v>10601.02602540495</v>
      </c>
      <c r="G9" s="1418">
        <v>10681.538024962125</v>
      </c>
      <c r="H9" s="1418">
        <v>10293.315596828763</v>
      </c>
      <c r="I9" s="1418">
        <v>10595.183348072431</v>
      </c>
      <c r="J9" s="1418">
        <v>10984.585741483217</v>
      </c>
      <c r="K9" s="1418">
        <v>10966.946248088372</v>
      </c>
      <c r="L9" s="1418">
        <v>11097.939953548594</v>
      </c>
      <c r="M9" s="1419">
        <v>11146.365363995808</v>
      </c>
    </row>
    <row r="10" spans="1:14" ht="15.75">
      <c r="A10" s="1051" t="s">
        <v>369</v>
      </c>
      <c r="B10" s="1133">
        <v>11132.805994345952</v>
      </c>
      <c r="C10" s="1134">
        <v>11233.336791819034</v>
      </c>
      <c r="D10" s="1134">
        <v>11549.323679081062</v>
      </c>
      <c r="E10" s="1134">
        <v>11779.076383839585</v>
      </c>
      <c r="F10" s="1134">
        <v>11597.36140191531</v>
      </c>
      <c r="G10" s="1134">
        <v>11706.808799822491</v>
      </c>
      <c r="H10" s="1134">
        <v>11199.573228816986</v>
      </c>
      <c r="I10" s="1134">
        <v>11073.620546924885</v>
      </c>
      <c r="J10" s="1134">
        <v>10919.998910676999</v>
      </c>
      <c r="K10" s="1134">
        <v>11083.771594849599</v>
      </c>
      <c r="L10" s="1134">
        <v>10697.446356089269</v>
      </c>
      <c r="M10" s="1135">
        <v>10922.845842494447</v>
      </c>
    </row>
    <row r="11" spans="1:14" ht="15.75">
      <c r="A11" s="1096" t="s">
        <v>370</v>
      </c>
      <c r="B11" s="1136">
        <v>10779.101139240223</v>
      </c>
      <c r="C11" s="1137">
        <v>10525.243839466166</v>
      </c>
      <c r="D11" s="1137">
        <v>10838.862022210526</v>
      </c>
      <c r="E11" s="1137">
        <v>10900.833594134192</v>
      </c>
      <c r="F11" s="1137">
        <v>10972.865021548203</v>
      </c>
      <c r="G11" s="1137">
        <v>10778.598012388826</v>
      </c>
      <c r="H11" s="1137">
        <v>10178.357608292003</v>
      </c>
      <c r="I11" s="1137">
        <v>10258.950000000001</v>
      </c>
      <c r="J11" s="1137">
        <v>10307.35</v>
      </c>
      <c r="K11" s="1137">
        <v>10339.77</v>
      </c>
      <c r="L11" s="1137">
        <v>10345.82</v>
      </c>
      <c r="M11" s="1138">
        <v>10371.826999999999</v>
      </c>
    </row>
    <row r="12" spans="1:14" ht="15.75">
      <c r="A12" s="1096">
        <v>2020</v>
      </c>
      <c r="B12" s="1136">
        <v>10388.681</v>
      </c>
      <c r="C12" s="1137">
        <v>10670.97</v>
      </c>
      <c r="D12" s="1137">
        <v>10665.460999999999</v>
      </c>
      <c r="E12" s="1137">
        <v>9957.9719999999998</v>
      </c>
      <c r="F12" s="1137">
        <v>9862.2099999999991</v>
      </c>
      <c r="G12" s="1137">
        <v>10291.19</v>
      </c>
      <c r="H12" s="1137">
        <v>10302.44</v>
      </c>
      <c r="I12" s="1137">
        <v>10213</v>
      </c>
      <c r="J12" s="1137">
        <v>10437</v>
      </c>
      <c r="K12" s="1137">
        <v>10396.290000000001</v>
      </c>
      <c r="L12" s="1137">
        <v>10067</v>
      </c>
      <c r="M12" s="1138">
        <v>10319.477999999999</v>
      </c>
    </row>
    <row r="13" spans="1:14" ht="16.5" thickBot="1">
      <c r="A13" s="1052">
        <v>2021</v>
      </c>
      <c r="B13" s="1139">
        <v>10398</v>
      </c>
      <c r="C13" s="1140"/>
      <c r="D13" s="1140"/>
      <c r="E13" s="1140"/>
      <c r="F13" s="1140"/>
      <c r="G13" s="1140"/>
      <c r="H13" s="1140"/>
      <c r="I13" s="1140"/>
      <c r="J13" s="1141"/>
      <c r="K13" s="1140"/>
      <c r="L13" s="1140"/>
      <c r="M13" s="1142"/>
    </row>
    <row r="15" spans="1:14" ht="16.5" thickBot="1">
      <c r="A15" s="1048" t="s">
        <v>371</v>
      </c>
      <c r="B15" s="1049"/>
      <c r="C15" s="1049"/>
      <c r="D15" s="1049"/>
      <c r="E15" s="1049"/>
      <c r="F15" s="1049"/>
      <c r="G15" s="1049"/>
      <c r="H15" s="1049"/>
      <c r="I15" s="1049"/>
      <c r="J15" s="1049"/>
      <c r="K15" s="1049"/>
      <c r="L15" s="1049"/>
      <c r="M15" s="1050"/>
    </row>
    <row r="16" spans="1:14" ht="15.75">
      <c r="A16" s="1416" t="s">
        <v>368</v>
      </c>
      <c r="B16" s="1417">
        <v>13077.710337994744</v>
      </c>
      <c r="C16" s="1418">
        <v>12903.073525758837</v>
      </c>
      <c r="D16" s="1418">
        <v>12698.931145933877</v>
      </c>
      <c r="E16" s="1418">
        <v>12657.588856436963</v>
      </c>
      <c r="F16" s="1418">
        <v>12717.112689021023</v>
      </c>
      <c r="G16" s="1418">
        <v>12734.575070390658</v>
      </c>
      <c r="H16" s="1418">
        <v>12584.73701594032</v>
      </c>
      <c r="I16" s="1418">
        <v>12999.206672696655</v>
      </c>
      <c r="J16" s="1418">
        <v>13326.129323653522</v>
      </c>
      <c r="K16" s="1418">
        <v>13558.078274143218</v>
      </c>
      <c r="L16" s="1418">
        <v>13767.296305638371</v>
      </c>
      <c r="M16" s="1419">
        <v>13967.765524559227</v>
      </c>
    </row>
    <row r="17" spans="1:14" ht="15.75">
      <c r="A17" s="1051" t="s">
        <v>369</v>
      </c>
      <c r="B17" s="1133">
        <v>13863.291293383541</v>
      </c>
      <c r="C17" s="1134">
        <v>13743.276622380532</v>
      </c>
      <c r="D17" s="1134">
        <v>13723.137993721932</v>
      </c>
      <c r="E17" s="1134">
        <v>13676.483392698095</v>
      </c>
      <c r="F17" s="1134">
        <v>13897.183799781353</v>
      </c>
      <c r="G17" s="1134">
        <v>13819.293352302531</v>
      </c>
      <c r="H17" s="1134">
        <v>13646.185847959312</v>
      </c>
      <c r="I17" s="1134">
        <v>13665.272297680553</v>
      </c>
      <c r="J17" s="1134">
        <v>13574.108658165709</v>
      </c>
      <c r="K17" s="1134">
        <v>13788.120289112323</v>
      </c>
      <c r="L17" s="1134">
        <v>13662.087019707555</v>
      </c>
      <c r="M17" s="1135">
        <v>13626.144742652335</v>
      </c>
    </row>
    <row r="18" spans="1:14" ht="15.75">
      <c r="A18" s="1096" t="s">
        <v>370</v>
      </c>
      <c r="B18" s="1136">
        <v>13645.090499529209</v>
      </c>
      <c r="C18" s="1137">
        <v>13282.733991297373</v>
      </c>
      <c r="D18" s="1137">
        <v>13143.170864206666</v>
      </c>
      <c r="E18" s="1137">
        <v>12928.022364758031</v>
      </c>
      <c r="F18" s="1137">
        <v>12944.684877391548</v>
      </c>
      <c r="G18" s="1137">
        <v>12448.358236205486</v>
      </c>
      <c r="H18" s="1137">
        <v>12124.260986050436</v>
      </c>
      <c r="I18" s="1137">
        <v>12505.99</v>
      </c>
      <c r="J18" s="1137">
        <v>12412.7</v>
      </c>
      <c r="K18" s="1137">
        <v>12447.57</v>
      </c>
      <c r="L18" s="1137">
        <v>12852.25</v>
      </c>
      <c r="M18" s="1138">
        <v>12965.558000000001</v>
      </c>
    </row>
    <row r="19" spans="1:14" ht="15.75">
      <c r="A19" s="1096">
        <v>2020</v>
      </c>
      <c r="B19" s="1136">
        <v>12890.187</v>
      </c>
      <c r="C19" s="1137">
        <v>12798.79</v>
      </c>
      <c r="D19" s="1137">
        <v>12923.992</v>
      </c>
      <c r="E19" s="1137">
        <v>12783.698</v>
      </c>
      <c r="F19" s="1137">
        <v>12556.07</v>
      </c>
      <c r="G19" s="1137">
        <v>12505.63</v>
      </c>
      <c r="H19" s="1137">
        <v>12371</v>
      </c>
      <c r="I19" s="1137">
        <v>12752</v>
      </c>
      <c r="J19" s="1137">
        <v>13005</v>
      </c>
      <c r="K19" s="1137">
        <v>13157.57</v>
      </c>
      <c r="L19" s="1137">
        <v>13347.61</v>
      </c>
      <c r="M19" s="1138">
        <v>13744.629000000001</v>
      </c>
    </row>
    <row r="20" spans="1:14" ht="16.5" thickBot="1">
      <c r="A20" s="1052">
        <v>2021</v>
      </c>
      <c r="B20" s="1139">
        <v>13694</v>
      </c>
      <c r="C20" s="1140"/>
      <c r="D20" s="1140"/>
      <c r="E20" s="1140"/>
      <c r="F20" s="1140"/>
      <c r="G20" s="1140"/>
      <c r="H20" s="1140"/>
      <c r="I20" s="1140"/>
      <c r="J20" s="1141"/>
      <c r="K20" s="1140"/>
      <c r="L20" s="1140"/>
      <c r="M20" s="1142"/>
    </row>
    <row r="23" spans="1:14" ht="15.75">
      <c r="A23" s="1611" t="s">
        <v>425</v>
      </c>
      <c r="B23" s="1611"/>
      <c r="C23" s="1611"/>
      <c r="D23" s="1611"/>
      <c r="E23" s="1611"/>
      <c r="F23" s="1611"/>
      <c r="G23" s="1611"/>
      <c r="H23" s="1611"/>
      <c r="I23" s="1611"/>
      <c r="J23" s="1611"/>
      <c r="K23" s="1611"/>
      <c r="L23" s="1611"/>
      <c r="M23" s="1611"/>
      <c r="N23" s="1611"/>
    </row>
    <row r="24" spans="1:14" ht="13.5" thickBot="1"/>
    <row r="25" spans="1:14" ht="15.75" thickBot="1">
      <c r="A25" s="1044" t="s">
        <v>354</v>
      </c>
      <c r="B25" s="1045" t="s">
        <v>355</v>
      </c>
      <c r="C25" s="1046" t="s">
        <v>356</v>
      </c>
      <c r="D25" s="1046" t="s">
        <v>357</v>
      </c>
      <c r="E25" s="1046" t="s">
        <v>358</v>
      </c>
      <c r="F25" s="1046" t="s">
        <v>359</v>
      </c>
      <c r="G25" s="1046" t="s">
        <v>360</v>
      </c>
      <c r="H25" s="1046" t="s">
        <v>361</v>
      </c>
      <c r="I25" s="1046" t="s">
        <v>362</v>
      </c>
      <c r="J25" s="1046" t="s">
        <v>363</v>
      </c>
      <c r="K25" s="1046" t="s">
        <v>364</v>
      </c>
      <c r="L25" s="1046" t="s">
        <v>365</v>
      </c>
      <c r="M25" s="1047" t="s">
        <v>366</v>
      </c>
    </row>
    <row r="26" spans="1:14" ht="16.5" thickBot="1">
      <c r="A26" s="1054" t="s">
        <v>372</v>
      </c>
      <c r="B26" s="1055"/>
      <c r="C26" s="1055"/>
      <c r="D26" s="1055"/>
      <c r="E26" s="1055"/>
      <c r="F26" s="1055"/>
      <c r="G26" s="1055"/>
      <c r="H26" s="1055"/>
      <c r="I26" s="1055"/>
      <c r="J26" s="1055"/>
      <c r="K26" s="1055"/>
      <c r="L26" s="1055"/>
      <c r="M26" s="1056"/>
    </row>
    <row r="27" spans="1:14" ht="15.75">
      <c r="A27" s="1053" t="s">
        <v>368</v>
      </c>
      <c r="B27" s="1130">
        <v>27851.705456255884</v>
      </c>
      <c r="C27" s="1131">
        <v>27123.64730249999</v>
      </c>
      <c r="D27" s="1131">
        <v>26582.674622279141</v>
      </c>
      <c r="E27" s="1131">
        <v>27784.630848493467</v>
      </c>
      <c r="F27" s="1131">
        <v>29598.213320045077</v>
      </c>
      <c r="G27" s="1131">
        <v>28787.621133339711</v>
      </c>
      <c r="H27" s="1131">
        <v>29300.536472176766</v>
      </c>
      <c r="I27" s="1131">
        <v>30504.441266437731</v>
      </c>
      <c r="J27" s="1131">
        <v>30498.821648031102</v>
      </c>
      <c r="K27" s="1131">
        <v>28648.548081830173</v>
      </c>
      <c r="L27" s="1131">
        <v>27467.131642772347</v>
      </c>
      <c r="M27" s="1132">
        <v>27778.199839529283</v>
      </c>
    </row>
    <row r="28" spans="1:14" ht="15.75">
      <c r="A28" s="1051" t="s">
        <v>369</v>
      </c>
      <c r="B28" s="1133">
        <v>25833.94075375775</v>
      </c>
      <c r="C28" s="1134">
        <v>25340.374581887783</v>
      </c>
      <c r="D28" s="1134">
        <v>26641.953903275295</v>
      </c>
      <c r="E28" s="1134">
        <v>26658.495362448899</v>
      </c>
      <c r="F28" s="1134">
        <v>28853.883794903919</v>
      </c>
      <c r="G28" s="1134">
        <v>29543.034993483714</v>
      </c>
      <c r="H28" s="1134">
        <v>28801.681986809574</v>
      </c>
      <c r="I28" s="1134">
        <v>28392.787205244891</v>
      </c>
      <c r="J28" s="1134">
        <v>28466.022011387158</v>
      </c>
      <c r="K28" s="1134">
        <v>27616.704977122507</v>
      </c>
      <c r="L28" s="1134">
        <v>26839.808929233062</v>
      </c>
      <c r="M28" s="1135">
        <v>27141.214844955597</v>
      </c>
    </row>
    <row r="29" spans="1:14" ht="15.75">
      <c r="A29" s="1096" t="s">
        <v>370</v>
      </c>
      <c r="B29" s="1136">
        <v>25776.336953005964</v>
      </c>
      <c r="C29" s="1137">
        <v>23649.071175292673</v>
      </c>
      <c r="D29" s="1137">
        <v>24244.69587026758</v>
      </c>
      <c r="E29" s="1137">
        <v>25502.655897270379</v>
      </c>
      <c r="F29" s="1137">
        <v>25923.582065295945</v>
      </c>
      <c r="G29" s="1137">
        <v>27055.720758505297</v>
      </c>
      <c r="H29" s="1137">
        <v>29655.713761194031</v>
      </c>
      <c r="I29" s="1137">
        <v>30642.32</v>
      </c>
      <c r="J29" s="1137">
        <v>30399.279999999999</v>
      </c>
      <c r="K29" s="1137">
        <v>31237.96</v>
      </c>
      <c r="L29" s="1137">
        <v>24570.28</v>
      </c>
      <c r="M29" s="1138">
        <v>24086.651999999998</v>
      </c>
    </row>
    <row r="30" spans="1:14" ht="15.75">
      <c r="A30" s="1096">
        <v>2020</v>
      </c>
      <c r="B30" s="1136">
        <v>24209.279999999999</v>
      </c>
      <c r="C30" s="1137">
        <v>23642.53</v>
      </c>
      <c r="D30" s="1137">
        <v>20911.437000000002</v>
      </c>
      <c r="E30" s="1137">
        <v>17388.701000000001</v>
      </c>
      <c r="F30" s="1137">
        <v>18760.21</v>
      </c>
      <c r="G30" s="1137">
        <v>26428.68</v>
      </c>
      <c r="H30" s="1137">
        <v>26919</v>
      </c>
      <c r="I30" s="1137">
        <v>30003</v>
      </c>
      <c r="J30" s="1137">
        <v>29393</v>
      </c>
      <c r="K30" s="1137">
        <v>24818.12</v>
      </c>
      <c r="L30" s="1137">
        <v>20329.59</v>
      </c>
      <c r="M30" s="1138">
        <v>25794</v>
      </c>
    </row>
    <row r="31" spans="1:14" ht="16.5" thickBot="1">
      <c r="A31" s="1052">
        <v>2021</v>
      </c>
      <c r="B31" s="1139">
        <v>26085</v>
      </c>
      <c r="C31" s="1140"/>
      <c r="D31" s="1140"/>
      <c r="E31" s="1140"/>
      <c r="F31" s="1140"/>
      <c r="G31" s="1140"/>
      <c r="H31" s="1140"/>
      <c r="I31" s="1140"/>
      <c r="J31" s="1141"/>
      <c r="K31" s="1140"/>
      <c r="L31" s="1140"/>
      <c r="M31" s="1142"/>
    </row>
    <row r="32" spans="1:14" ht="16.5" thickBot="1">
      <c r="A32" s="1048" t="s">
        <v>375</v>
      </c>
      <c r="B32" s="1049"/>
      <c r="C32" s="1049"/>
      <c r="D32" s="1049"/>
      <c r="E32" s="1049"/>
      <c r="F32" s="1049"/>
      <c r="G32" s="1049"/>
      <c r="H32" s="1049"/>
      <c r="I32" s="1049"/>
      <c r="J32" s="1049"/>
      <c r="K32" s="1049"/>
      <c r="L32" s="1049"/>
      <c r="M32" s="1050"/>
    </row>
    <row r="33" spans="1:13" ht="15.75">
      <c r="A33" s="1416" t="s">
        <v>368</v>
      </c>
      <c r="B33" s="1417">
        <v>21663.966949699432</v>
      </c>
      <c r="C33" s="1418">
        <v>21525.397673001702</v>
      </c>
      <c r="D33" s="1418">
        <v>21115.733438107225</v>
      </c>
      <c r="E33" s="1418">
        <v>21302.128362253105</v>
      </c>
      <c r="F33" s="1418">
        <v>21200.291742224468</v>
      </c>
      <c r="G33" s="1418">
        <v>20822.118697379927</v>
      </c>
      <c r="H33" s="1418">
        <v>20206.889065246851</v>
      </c>
      <c r="I33" s="1418">
        <v>20948.119652057965</v>
      </c>
      <c r="J33" s="1418">
        <v>21116.098043152244</v>
      </c>
      <c r="K33" s="1418">
        <v>21873.281641223013</v>
      </c>
      <c r="L33" s="1418">
        <v>21354.087891290288</v>
      </c>
      <c r="M33" s="1419">
        <v>22297.314513329471</v>
      </c>
    </row>
    <row r="34" spans="1:13" ht="15.75">
      <c r="A34" s="1051" t="s">
        <v>369</v>
      </c>
      <c r="B34" s="1133">
        <v>21402.312901691836</v>
      </c>
      <c r="C34" s="1134">
        <v>21211.519078437537</v>
      </c>
      <c r="D34" s="1134">
        <v>21982.387355191033</v>
      </c>
      <c r="E34" s="1134">
        <v>21460.556994517105</v>
      </c>
      <c r="F34" s="1134">
        <v>22185.677427629282</v>
      </c>
      <c r="G34" s="1134">
        <v>21834.028071648627</v>
      </c>
      <c r="H34" s="1134">
        <v>21564.632920196203</v>
      </c>
      <c r="I34" s="1134">
        <v>21295.617981644409</v>
      </c>
      <c r="J34" s="1134">
        <v>20755.561440894948</v>
      </c>
      <c r="K34" s="1134">
        <v>20670.700563797891</v>
      </c>
      <c r="L34" s="1134">
        <v>21400.192230924309</v>
      </c>
      <c r="M34" s="1135">
        <v>22220.298261284093</v>
      </c>
    </row>
    <row r="35" spans="1:13" ht="15.75">
      <c r="A35" s="1096" t="s">
        <v>370</v>
      </c>
      <c r="B35" s="1136">
        <v>21710.465139517379</v>
      </c>
      <c r="C35" s="1137">
        <v>21462.727974698573</v>
      </c>
      <c r="D35" s="1137">
        <v>21517.060154219016</v>
      </c>
      <c r="E35" s="1137">
        <v>21946.164324302244</v>
      </c>
      <c r="F35" s="1137">
        <v>21378.921701744526</v>
      </c>
      <c r="G35" s="1137">
        <v>21331.314775808616</v>
      </c>
      <c r="H35" s="1137">
        <v>20629.234211361087</v>
      </c>
      <c r="I35" s="1137">
        <v>22365.58</v>
      </c>
      <c r="J35" s="1137">
        <v>22334.37</v>
      </c>
      <c r="K35" s="1137">
        <v>21397.7</v>
      </c>
      <c r="L35" s="1137">
        <v>21495.15</v>
      </c>
      <c r="M35" s="1138">
        <v>21850.143</v>
      </c>
    </row>
    <row r="36" spans="1:13" ht="15.75">
      <c r="A36" s="1096">
        <v>2020</v>
      </c>
      <c r="B36" s="1136">
        <v>21970.524000000001</v>
      </c>
      <c r="C36" s="1137">
        <v>22113.47</v>
      </c>
      <c r="D36" s="1137">
        <v>22176.83</v>
      </c>
      <c r="E36" s="1137">
        <v>22601.621999999999</v>
      </c>
      <c r="F36" s="1137">
        <v>21531.78</v>
      </c>
      <c r="G36" s="1137">
        <v>22298.91</v>
      </c>
      <c r="H36" s="1137">
        <v>22148</v>
      </c>
      <c r="I36" s="1137">
        <v>21174</v>
      </c>
      <c r="J36" s="1137">
        <v>21958.95</v>
      </c>
      <c r="K36" s="1137">
        <v>22332.32</v>
      </c>
      <c r="L36" s="1137">
        <v>22496.45</v>
      </c>
      <c r="M36" s="1138">
        <v>24268.09</v>
      </c>
    </row>
    <row r="37" spans="1:13" ht="16.5" thickBot="1">
      <c r="A37" s="1052">
        <v>2021</v>
      </c>
      <c r="B37" s="1139">
        <v>23537</v>
      </c>
      <c r="C37" s="1140"/>
      <c r="D37" s="1140"/>
      <c r="E37" s="1140"/>
      <c r="F37" s="1140"/>
      <c r="G37" s="1140"/>
      <c r="H37" s="1140"/>
      <c r="I37" s="1140"/>
      <c r="J37" s="1141"/>
      <c r="K37" s="1140"/>
      <c r="L37" s="1140"/>
      <c r="M37" s="1142"/>
    </row>
    <row r="49" spans="19:19">
      <c r="S49" s="106" t="s">
        <v>373</v>
      </c>
    </row>
  </sheetData>
  <mergeCells count="2">
    <mergeCell ref="A4:N4"/>
    <mergeCell ref="A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AB27" sqref="AB27"/>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5" t="s">
        <v>350</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6" t="s">
        <v>86</v>
      </c>
      <c r="B1" s="1436"/>
      <c r="C1" s="1436"/>
      <c r="D1" s="1436"/>
      <c r="E1" s="1436"/>
      <c r="F1" s="1436"/>
      <c r="G1" s="1436"/>
      <c r="H1" s="1436"/>
      <c r="I1" s="1436"/>
      <c r="J1" s="1436"/>
      <c r="K1" s="130"/>
    </row>
    <row r="2" spans="1:11" ht="19.5" thickBot="1">
      <c r="A2" s="1450" t="s">
        <v>337</v>
      </c>
      <c r="B2" s="1451"/>
      <c r="C2" s="1451"/>
      <c r="D2" s="1451"/>
      <c r="E2" s="1451"/>
      <c r="F2" s="1451"/>
      <c r="G2" s="1451"/>
      <c r="H2" s="1451"/>
      <c r="I2" s="1451"/>
      <c r="J2" s="1452"/>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09" t="s">
        <v>84</v>
      </c>
      <c r="E4" s="771" t="s">
        <v>91</v>
      </c>
      <c r="F4" s="772" t="s">
        <v>77</v>
      </c>
      <c r="G4" s="773" t="s">
        <v>69</v>
      </c>
      <c r="H4" s="774" t="s">
        <v>92</v>
      </c>
      <c r="I4" s="133" t="s">
        <v>70</v>
      </c>
      <c r="J4" s="775" t="s">
        <v>91</v>
      </c>
    </row>
    <row r="5" spans="1:11" ht="14.25" thickBot="1">
      <c r="A5" s="134"/>
      <c r="B5" s="1208" t="s">
        <v>514</v>
      </c>
      <c r="C5" s="1209" t="s">
        <v>514</v>
      </c>
      <c r="D5" s="1209" t="s">
        <v>514</v>
      </c>
      <c r="E5" s="776" t="s">
        <v>70</v>
      </c>
      <c r="F5" s="876" t="s">
        <v>514</v>
      </c>
      <c r="G5" s="777" t="s">
        <v>93</v>
      </c>
      <c r="H5" s="778" t="s">
        <v>89</v>
      </c>
      <c r="I5" s="876" t="s">
        <v>514</v>
      </c>
      <c r="J5" s="779" t="s">
        <v>79</v>
      </c>
    </row>
    <row r="6" spans="1:11" ht="16.5" thickBot="1">
      <c r="A6" s="1057" t="s">
        <v>331</v>
      </c>
      <c r="B6" s="1058"/>
      <c r="C6" s="1058"/>
      <c r="D6" s="1058"/>
      <c r="E6" s="1058"/>
      <c r="F6" s="1058"/>
      <c r="G6" s="1058"/>
      <c r="H6" s="1058"/>
      <c r="I6" s="780"/>
      <c r="J6" s="781"/>
    </row>
    <row r="7" spans="1:11" ht="15.75" thickBot="1">
      <c r="A7" s="1217" t="s">
        <v>22</v>
      </c>
      <c r="B7" s="1210">
        <v>6.9171496951476339</v>
      </c>
      <c r="C7" s="782">
        <v>13353.570840053346</v>
      </c>
      <c r="D7" s="783">
        <v>13620.642256854413</v>
      </c>
      <c r="E7" s="784">
        <v>2.8602016955453289</v>
      </c>
      <c r="F7" s="785">
        <v>325.35973078374644</v>
      </c>
      <c r="G7" s="784">
        <v>-5.4492283439214102</v>
      </c>
      <c r="H7" s="784">
        <v>15.672293364377182</v>
      </c>
      <c r="I7" s="784">
        <v>100</v>
      </c>
      <c r="J7" s="786" t="s">
        <v>23</v>
      </c>
    </row>
    <row r="8" spans="1:11" ht="15">
      <c r="A8" s="1218" t="s">
        <v>102</v>
      </c>
      <c r="B8" s="1211">
        <v>7.1820869220722532</v>
      </c>
      <c r="C8" s="787">
        <v>13324.836590115498</v>
      </c>
      <c r="D8" s="788">
        <v>13591.333321917808</v>
      </c>
      <c r="E8" s="789">
        <v>8.1224264512062181</v>
      </c>
      <c r="F8" s="790">
        <v>243.35</v>
      </c>
      <c r="G8" s="791">
        <v>19.122377622377623</v>
      </c>
      <c r="H8" s="791">
        <v>-57.142857142857139</v>
      </c>
      <c r="I8" s="791">
        <v>7.5481192602843125E-2</v>
      </c>
      <c r="J8" s="792">
        <v>-0.1282440693296365</v>
      </c>
    </row>
    <row r="9" spans="1:11" ht="15">
      <c r="A9" s="1219" t="s">
        <v>103</v>
      </c>
      <c r="B9" s="1212">
        <v>7.5371231009152124</v>
      </c>
      <c r="C9" s="793">
        <v>14140.94390415612</v>
      </c>
      <c r="D9" s="794">
        <v>14423.762782239242</v>
      </c>
      <c r="E9" s="795">
        <v>-0.4969274980850461</v>
      </c>
      <c r="F9" s="796">
        <v>354.55408945686901</v>
      </c>
      <c r="G9" s="797">
        <v>0.18339756673020485</v>
      </c>
      <c r="H9" s="797">
        <v>13.405797101449277</v>
      </c>
      <c r="I9" s="797">
        <v>39.376022141149832</v>
      </c>
      <c r="J9" s="798">
        <v>-0.78695806839615301</v>
      </c>
    </row>
    <row r="10" spans="1:11" ht="15">
      <c r="A10" s="1219" t="s">
        <v>104</v>
      </c>
      <c r="B10" s="1212">
        <v>7.4909252702530855</v>
      </c>
      <c r="C10" s="793">
        <v>14054.268799724363</v>
      </c>
      <c r="D10" s="794">
        <v>14335.35417571885</v>
      </c>
      <c r="E10" s="795">
        <v>0.566272466428131</v>
      </c>
      <c r="F10" s="796">
        <v>389.37085308056874</v>
      </c>
      <c r="G10" s="797">
        <v>0.68833784418388966</v>
      </c>
      <c r="H10" s="797">
        <v>5.3682896379525591</v>
      </c>
      <c r="I10" s="797">
        <v>10.6176877594666</v>
      </c>
      <c r="J10" s="798">
        <v>-1.0383075839559837</v>
      </c>
    </row>
    <row r="11" spans="1:11" ht="15">
      <c r="A11" s="1219" t="s">
        <v>105</v>
      </c>
      <c r="B11" s="1213" t="s">
        <v>99</v>
      </c>
      <c r="C11" s="793" t="s">
        <v>99</v>
      </c>
      <c r="D11" s="794" t="s">
        <v>99</v>
      </c>
      <c r="E11" s="795" t="s">
        <v>99</v>
      </c>
      <c r="F11" s="796" t="s">
        <v>99</v>
      </c>
      <c r="G11" s="797" t="s">
        <v>99</v>
      </c>
      <c r="H11" s="797" t="s">
        <v>99</v>
      </c>
      <c r="I11" s="797" t="s">
        <v>99</v>
      </c>
      <c r="J11" s="798" t="s">
        <v>99</v>
      </c>
    </row>
    <row r="12" spans="1:11" ht="15">
      <c r="A12" s="1219" t="s">
        <v>97</v>
      </c>
      <c r="B12" s="1212">
        <v>5.4671539110354042</v>
      </c>
      <c r="C12" s="793">
        <v>11226.188729025471</v>
      </c>
      <c r="D12" s="794">
        <v>11450.712503605981</v>
      </c>
      <c r="E12" s="795">
        <v>7.4100729834786163</v>
      </c>
      <c r="F12" s="796">
        <v>284.25118181818186</v>
      </c>
      <c r="G12" s="797">
        <v>-18.407611222557467</v>
      </c>
      <c r="H12" s="797">
        <v>12.016293279022404</v>
      </c>
      <c r="I12" s="797">
        <v>27.676437287709142</v>
      </c>
      <c r="J12" s="798">
        <v>-0.90330660053299994</v>
      </c>
    </row>
    <row r="13" spans="1:11" ht="15.75" thickBot="1">
      <c r="A13" s="1220" t="s">
        <v>106</v>
      </c>
      <c r="B13" s="1214">
        <v>7.1421406240483192</v>
      </c>
      <c r="C13" s="799">
        <v>13787.916262641542</v>
      </c>
      <c r="D13" s="800">
        <v>14063.674587894373</v>
      </c>
      <c r="E13" s="801">
        <v>1.7015223045806498</v>
      </c>
      <c r="F13" s="802">
        <v>294.56670435274168</v>
      </c>
      <c r="G13" s="803">
        <v>0.39243891676000781</v>
      </c>
      <c r="H13" s="803">
        <v>32.708177044261063</v>
      </c>
      <c r="I13" s="803">
        <v>22.254371619071581</v>
      </c>
      <c r="J13" s="804">
        <v>2.8568163222147689</v>
      </c>
    </row>
    <row r="14" spans="1:11" ht="16.5" thickBot="1">
      <c r="A14" s="1057" t="s">
        <v>328</v>
      </c>
      <c r="B14" s="1058"/>
      <c r="C14" s="1058"/>
      <c r="D14" s="1058"/>
      <c r="E14" s="1058"/>
      <c r="F14" s="1058"/>
      <c r="G14" s="1058"/>
      <c r="H14" s="1058"/>
      <c r="I14" s="780"/>
      <c r="J14" s="781"/>
    </row>
    <row r="15" spans="1:11" ht="15.75" thickBot="1">
      <c r="A15" s="1217" t="s">
        <v>22</v>
      </c>
      <c r="B15" s="1215">
        <v>6.8429029760108255</v>
      </c>
      <c r="C15" s="805">
        <v>13210.237405426304</v>
      </c>
      <c r="D15" s="806">
        <v>13474.44215353483</v>
      </c>
      <c r="E15" s="784">
        <v>0.92472233025407602</v>
      </c>
      <c r="F15" s="784">
        <v>323.42515862068961</v>
      </c>
      <c r="G15" s="784">
        <v>0.6032853409661092</v>
      </c>
      <c r="H15" s="784">
        <v>7.1217494089834519</v>
      </c>
      <c r="I15" s="784">
        <v>100</v>
      </c>
      <c r="J15" s="786" t="s">
        <v>23</v>
      </c>
    </row>
    <row r="16" spans="1:11" ht="15">
      <c r="A16" s="1218" t="s">
        <v>102</v>
      </c>
      <c r="B16" s="1211">
        <v>6.7505928257879235</v>
      </c>
      <c r="C16" s="787">
        <v>12524.290956934921</v>
      </c>
      <c r="D16" s="788">
        <v>12774.776776073621</v>
      </c>
      <c r="E16" s="789">
        <v>4.8864253889923042</v>
      </c>
      <c r="F16" s="790">
        <v>217.32666666666665</v>
      </c>
      <c r="G16" s="791">
        <v>17.827710843373477</v>
      </c>
      <c r="H16" s="791">
        <v>66.666666666666657</v>
      </c>
      <c r="I16" s="807">
        <v>0.20689655172413793</v>
      </c>
      <c r="J16" s="792">
        <v>7.3917828319882611E-2</v>
      </c>
    </row>
    <row r="17" spans="1:10" ht="15">
      <c r="A17" s="1219" t="s">
        <v>103</v>
      </c>
      <c r="B17" s="1212">
        <v>7.5519138991553989</v>
      </c>
      <c r="C17" s="793">
        <v>14168.693994663037</v>
      </c>
      <c r="D17" s="794">
        <v>14452.067874556298</v>
      </c>
      <c r="E17" s="795">
        <v>0.39936466157621836</v>
      </c>
      <c r="F17" s="796">
        <v>357.24463768115942</v>
      </c>
      <c r="G17" s="797">
        <v>0.88007165915702057</v>
      </c>
      <c r="H17" s="797">
        <v>3.5258814703675916</v>
      </c>
      <c r="I17" s="797">
        <v>38.068965517241374</v>
      </c>
      <c r="J17" s="798">
        <v>-1.3222874378413749</v>
      </c>
    </row>
    <row r="18" spans="1:10" ht="15">
      <c r="A18" s="1219" t="s">
        <v>104</v>
      </c>
      <c r="B18" s="1212">
        <v>7.5170163143142803</v>
      </c>
      <c r="C18" s="793">
        <v>14103.220101902964</v>
      </c>
      <c r="D18" s="794">
        <v>14385.284503941022</v>
      </c>
      <c r="E18" s="795">
        <v>-0.2127145728253611</v>
      </c>
      <c r="F18" s="796">
        <v>378.39406528189909</v>
      </c>
      <c r="G18" s="797">
        <v>0.30991193104886094</v>
      </c>
      <c r="H18" s="797">
        <v>13.087248322147651</v>
      </c>
      <c r="I18" s="797">
        <v>9.296551724137931</v>
      </c>
      <c r="J18" s="798">
        <v>0.49040515203391166</v>
      </c>
    </row>
    <row r="19" spans="1:10" ht="15">
      <c r="A19" s="1219" t="s">
        <v>105</v>
      </c>
      <c r="B19" s="1213" t="s">
        <v>99</v>
      </c>
      <c r="C19" s="793" t="s">
        <v>99</v>
      </c>
      <c r="D19" s="794" t="s">
        <v>99</v>
      </c>
      <c r="E19" s="795" t="s">
        <v>99</v>
      </c>
      <c r="F19" s="796" t="s">
        <v>99</v>
      </c>
      <c r="G19" s="797" t="s">
        <v>99</v>
      </c>
      <c r="H19" s="797" t="s">
        <v>99</v>
      </c>
      <c r="I19" s="797" t="s">
        <v>99</v>
      </c>
      <c r="J19" s="798" t="s">
        <v>99</v>
      </c>
    </row>
    <row r="20" spans="1:10" ht="15">
      <c r="A20" s="1219" t="s">
        <v>97</v>
      </c>
      <c r="B20" s="1212">
        <v>5.397129428634023</v>
      </c>
      <c r="C20" s="793">
        <v>11082.401290829615</v>
      </c>
      <c r="D20" s="794">
        <v>11304.049316646207</v>
      </c>
      <c r="E20" s="795">
        <v>2.6177487186893509</v>
      </c>
      <c r="F20" s="796">
        <v>287.58697845025222</v>
      </c>
      <c r="G20" s="797">
        <v>0.39886194597397184</v>
      </c>
      <c r="H20" s="797">
        <v>5.0578034682080926</v>
      </c>
      <c r="I20" s="797">
        <v>30.082758620689653</v>
      </c>
      <c r="J20" s="798">
        <v>-0.59100024455857536</v>
      </c>
    </row>
    <row r="21" spans="1:10" ht="15.75" thickBot="1">
      <c r="A21" s="1220" t="s">
        <v>106</v>
      </c>
      <c r="B21" s="1214">
        <v>7.0225070434557599</v>
      </c>
      <c r="C21" s="799">
        <v>13556.963404354748</v>
      </c>
      <c r="D21" s="800">
        <v>13828.102672441844</v>
      </c>
      <c r="E21" s="801">
        <v>0.52955054739696061</v>
      </c>
      <c r="F21" s="802">
        <v>292.16820987654319</v>
      </c>
      <c r="G21" s="803">
        <v>1.121899664235265</v>
      </c>
      <c r="H21" s="803">
        <v>14.004222378606615</v>
      </c>
      <c r="I21" s="803">
        <v>22.344827586206897</v>
      </c>
      <c r="J21" s="804">
        <v>1.3489647020461391</v>
      </c>
    </row>
    <row r="22" spans="1:10" ht="16.5" thickBot="1">
      <c r="A22" s="1057" t="s">
        <v>332</v>
      </c>
      <c r="B22" s="1058"/>
      <c r="C22" s="1058"/>
      <c r="D22" s="1058"/>
      <c r="E22" s="1058"/>
      <c r="F22" s="1058"/>
      <c r="G22" s="1058"/>
      <c r="H22" s="1058"/>
      <c r="I22" s="780"/>
      <c r="J22" s="781"/>
    </row>
    <row r="23" spans="1:10" ht="15.75" thickBot="1">
      <c r="A23" s="1217" t="s">
        <v>22</v>
      </c>
      <c r="B23" s="1215">
        <v>5.98743900798683</v>
      </c>
      <c r="C23" s="805">
        <v>11558.762563681139</v>
      </c>
      <c r="D23" s="806">
        <v>11789.937814954763</v>
      </c>
      <c r="E23" s="784">
        <v>1.3082936610644289</v>
      </c>
      <c r="F23" s="784">
        <v>320.19037037037043</v>
      </c>
      <c r="G23" s="784">
        <v>2.0888840921996508</v>
      </c>
      <c r="H23" s="784">
        <v>17.618586640851888</v>
      </c>
      <c r="I23" s="784">
        <v>100</v>
      </c>
      <c r="J23" s="786" t="s">
        <v>23</v>
      </c>
    </row>
    <row r="24" spans="1:10" ht="15">
      <c r="A24" s="1218" t="s">
        <v>102</v>
      </c>
      <c r="B24" s="1216" t="s">
        <v>99</v>
      </c>
      <c r="C24" s="787" t="s">
        <v>99</v>
      </c>
      <c r="D24" s="788" t="s">
        <v>99</v>
      </c>
      <c r="E24" s="789" t="s">
        <v>99</v>
      </c>
      <c r="F24" s="790" t="s">
        <v>99</v>
      </c>
      <c r="G24" s="791" t="s">
        <v>99</v>
      </c>
      <c r="H24" s="807" t="s">
        <v>99</v>
      </c>
      <c r="I24" s="807" t="s">
        <v>99</v>
      </c>
      <c r="J24" s="814" t="s">
        <v>99</v>
      </c>
    </row>
    <row r="25" spans="1:10" ht="15">
      <c r="A25" s="1219" t="s">
        <v>103</v>
      </c>
      <c r="B25" s="1213">
        <v>7.3167549228671858</v>
      </c>
      <c r="C25" s="793">
        <v>13727.495164854006</v>
      </c>
      <c r="D25" s="794">
        <v>14002.045068151087</v>
      </c>
      <c r="E25" s="795">
        <v>4.9210884833946871</v>
      </c>
      <c r="F25" s="796">
        <v>355.55352564102566</v>
      </c>
      <c r="G25" s="797">
        <v>-0.53331668414642464</v>
      </c>
      <c r="H25" s="797">
        <v>26.315789473684209</v>
      </c>
      <c r="I25" s="1013">
        <v>25.679012345679013</v>
      </c>
      <c r="J25" s="1014">
        <v>1.768073333094307</v>
      </c>
    </row>
    <row r="26" spans="1:10" ht="15">
      <c r="A26" s="1219" t="s">
        <v>104</v>
      </c>
      <c r="B26" s="1212">
        <v>7.3242184630859715</v>
      </c>
      <c r="C26" s="793">
        <v>13741.498054570302</v>
      </c>
      <c r="D26" s="794">
        <v>14016.328015661707</v>
      </c>
      <c r="E26" s="795">
        <v>-1.6940164782178916E-2</v>
      </c>
      <c r="F26" s="796">
        <v>399.05</v>
      </c>
      <c r="G26" s="797">
        <v>0.35001432807190985</v>
      </c>
      <c r="H26" s="797">
        <v>48.837209302325576</v>
      </c>
      <c r="I26" s="797">
        <v>5.2674897119341564</v>
      </c>
      <c r="J26" s="798">
        <v>1.1048566044801387</v>
      </c>
    </row>
    <row r="27" spans="1:10" ht="15">
      <c r="A27" s="1219" t="s">
        <v>105</v>
      </c>
      <c r="B27" s="1213" t="s">
        <v>99</v>
      </c>
      <c r="C27" s="793" t="s">
        <v>99</v>
      </c>
      <c r="D27" s="794" t="s">
        <v>99</v>
      </c>
      <c r="E27" s="795" t="s">
        <v>99</v>
      </c>
      <c r="F27" s="796" t="s">
        <v>99</v>
      </c>
      <c r="G27" s="797" t="s">
        <v>99</v>
      </c>
      <c r="H27" s="797" t="s">
        <v>99</v>
      </c>
      <c r="I27" s="797" t="s">
        <v>99</v>
      </c>
      <c r="J27" s="798" t="s">
        <v>99</v>
      </c>
    </row>
    <row r="28" spans="1:10" ht="15">
      <c r="A28" s="1219" t="s">
        <v>97</v>
      </c>
      <c r="B28" s="1213">
        <v>4.8975979780309835</v>
      </c>
      <c r="C28" s="793">
        <v>10056.669359406538</v>
      </c>
      <c r="D28" s="794">
        <v>10257.802746594669</v>
      </c>
      <c r="E28" s="795">
        <v>0.64475777837603065</v>
      </c>
      <c r="F28" s="796">
        <v>300.50687134502925</v>
      </c>
      <c r="G28" s="797">
        <v>2.8585370161979022</v>
      </c>
      <c r="H28" s="797">
        <v>17.525773195876287</v>
      </c>
      <c r="I28" s="797">
        <v>56.296296296296298</v>
      </c>
      <c r="J28" s="798">
        <v>-4.4458785988311433E-2</v>
      </c>
    </row>
    <row r="29" spans="1:10" ht="15.75" thickBot="1">
      <c r="A29" s="1220" t="s">
        <v>106</v>
      </c>
      <c r="B29" s="1214">
        <v>6.1245774109217477</v>
      </c>
      <c r="C29" s="799">
        <v>11823.508515292948</v>
      </c>
      <c r="D29" s="800">
        <v>12059.978685598808</v>
      </c>
      <c r="E29" s="801">
        <v>-5.4548867015762124</v>
      </c>
      <c r="F29" s="802">
        <v>303.30774193548388</v>
      </c>
      <c r="G29" s="803">
        <v>0.55608020924150348</v>
      </c>
      <c r="H29" s="803">
        <v>-3.7267080745341614</v>
      </c>
      <c r="I29" s="803">
        <v>12.757201646090536</v>
      </c>
      <c r="J29" s="804">
        <v>-2.8284711515861343</v>
      </c>
    </row>
    <row r="30" spans="1:10" ht="15">
      <c r="A30" s="877" t="s">
        <v>421</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38" t="s">
        <v>60</v>
      </c>
      <c r="C33" s="1439"/>
      <c r="D33" s="1439"/>
      <c r="E33" s="1439"/>
      <c r="F33" s="1439"/>
      <c r="G33" s="1439"/>
      <c r="H33" s="1440"/>
    </row>
    <row r="34" spans="1:8" ht="15.75">
      <c r="A34" s="624" t="s">
        <v>63</v>
      </c>
      <c r="B34" s="1444" t="s">
        <v>64</v>
      </c>
      <c r="C34" s="1445"/>
      <c r="D34" s="1445"/>
      <c r="E34" s="1445"/>
      <c r="F34" s="1445"/>
      <c r="G34" s="1445"/>
      <c r="H34" s="1446"/>
    </row>
    <row r="35" spans="1:8" ht="15.75">
      <c r="A35" s="621" t="s">
        <v>65</v>
      </c>
      <c r="B35" s="1441" t="s">
        <v>66</v>
      </c>
      <c r="C35" s="1442"/>
      <c r="D35" s="1442"/>
      <c r="E35" s="1442"/>
      <c r="F35" s="1442"/>
      <c r="G35" s="1442"/>
      <c r="H35" s="1443"/>
    </row>
    <row r="36" spans="1:8" ht="16.5" thickBot="1">
      <c r="A36" s="622" t="s">
        <v>67</v>
      </c>
      <c r="B36" s="1447" t="s">
        <v>62</v>
      </c>
      <c r="C36" s="1448"/>
      <c r="D36" s="1448"/>
      <c r="E36" s="1448"/>
      <c r="F36" s="1448"/>
      <c r="G36" s="1448"/>
      <c r="H36" s="1449"/>
    </row>
    <row r="37" spans="1:8">
      <c r="A37" s="1437"/>
      <c r="B37" s="1437"/>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38" zoomScale="90" zoomScaleNormal="90" workbookViewId="0">
      <selection activeCell="R290" sqref="R290"/>
    </sheetView>
  </sheetViews>
  <sheetFormatPr defaultRowHeight="12.75"/>
  <cols>
    <col min="1" max="1" width="20.140625" style="106" customWidth="1"/>
    <col min="2" max="2" width="10" style="106" customWidth="1"/>
    <col min="3" max="3" width="9.85546875" style="106" customWidth="1"/>
    <col min="4" max="4" width="9.5703125" style="106" customWidth="1"/>
    <col min="5" max="5" width="10.42578125" style="106" customWidth="1"/>
    <col min="6" max="6" width="11" style="106" customWidth="1"/>
    <col min="7" max="7" width="10.7109375" style="106" customWidth="1"/>
    <col min="8" max="8" width="9.42578125" style="106" customWidth="1"/>
    <col min="9" max="9" width="10.42578125" style="106" customWidth="1"/>
    <col min="10" max="10" width="9.140625" style="106"/>
    <col min="11" max="11" width="11" style="106" customWidth="1"/>
    <col min="12" max="12" width="10.42578125" style="106" customWidth="1"/>
    <col min="13" max="256" width="9.140625" style="106"/>
    <col min="257" max="257" width="20.140625" style="106" customWidth="1"/>
    <col min="258" max="258" width="10" style="106" customWidth="1"/>
    <col min="259" max="259" width="9.85546875" style="106" customWidth="1"/>
    <col min="260" max="260" width="9.5703125" style="106" customWidth="1"/>
    <col min="261" max="261" width="10.42578125" style="106" customWidth="1"/>
    <col min="262" max="262" width="11" style="106" customWidth="1"/>
    <col min="263" max="263" width="10.7109375" style="106" customWidth="1"/>
    <col min="264" max="264" width="9.42578125" style="106" customWidth="1"/>
    <col min="265" max="265" width="10.42578125" style="106" customWidth="1"/>
    <col min="266" max="266" width="9.140625" style="106"/>
    <col min="267" max="267" width="11" style="106" customWidth="1"/>
    <col min="268" max="268" width="10.42578125" style="106" customWidth="1"/>
    <col min="269" max="512" width="9.140625" style="106"/>
    <col min="513" max="513" width="20.140625" style="106" customWidth="1"/>
    <col min="514" max="514" width="10" style="106" customWidth="1"/>
    <col min="515" max="515" width="9.85546875" style="106" customWidth="1"/>
    <col min="516" max="516" width="9.5703125" style="106" customWidth="1"/>
    <col min="517" max="517" width="10.42578125" style="106" customWidth="1"/>
    <col min="518" max="518" width="11" style="106" customWidth="1"/>
    <col min="519" max="519" width="10.7109375" style="106" customWidth="1"/>
    <col min="520" max="520" width="9.42578125" style="106" customWidth="1"/>
    <col min="521" max="521" width="10.42578125" style="106" customWidth="1"/>
    <col min="522" max="522" width="9.140625" style="106"/>
    <col min="523" max="523" width="11" style="106" customWidth="1"/>
    <col min="524" max="524" width="10.42578125" style="106" customWidth="1"/>
    <col min="525" max="768" width="9.140625" style="106"/>
    <col min="769" max="769" width="20.140625" style="106" customWidth="1"/>
    <col min="770" max="770" width="10" style="106" customWidth="1"/>
    <col min="771" max="771" width="9.85546875" style="106" customWidth="1"/>
    <col min="772" max="772" width="9.5703125" style="106" customWidth="1"/>
    <col min="773" max="773" width="10.42578125" style="106" customWidth="1"/>
    <col min="774" max="774" width="11" style="106" customWidth="1"/>
    <col min="775" max="775" width="10.7109375" style="106" customWidth="1"/>
    <col min="776" max="776" width="9.42578125" style="106" customWidth="1"/>
    <col min="777" max="777" width="10.42578125" style="106" customWidth="1"/>
    <col min="778" max="778" width="9.140625" style="106"/>
    <col min="779" max="779" width="11" style="106" customWidth="1"/>
    <col min="780" max="780" width="10.42578125" style="106" customWidth="1"/>
    <col min="781" max="1024" width="9.140625" style="106"/>
    <col min="1025" max="1025" width="20.140625" style="106" customWidth="1"/>
    <col min="1026" max="1026" width="10" style="106" customWidth="1"/>
    <col min="1027" max="1027" width="9.85546875" style="106" customWidth="1"/>
    <col min="1028" max="1028" width="9.5703125" style="106" customWidth="1"/>
    <col min="1029" max="1029" width="10.42578125" style="106" customWidth="1"/>
    <col min="1030" max="1030" width="11" style="106" customWidth="1"/>
    <col min="1031" max="1031" width="10.7109375" style="106" customWidth="1"/>
    <col min="1032" max="1032" width="9.42578125" style="106" customWidth="1"/>
    <col min="1033" max="1033" width="10.42578125" style="106" customWidth="1"/>
    <col min="1034" max="1034" width="9.140625" style="106"/>
    <col min="1035" max="1035" width="11" style="106" customWidth="1"/>
    <col min="1036" max="1036" width="10.42578125" style="106" customWidth="1"/>
    <col min="1037" max="1280" width="9.140625" style="106"/>
    <col min="1281" max="1281" width="20.140625" style="106" customWidth="1"/>
    <col min="1282" max="1282" width="10" style="106" customWidth="1"/>
    <col min="1283" max="1283" width="9.85546875" style="106" customWidth="1"/>
    <col min="1284" max="1284" width="9.5703125" style="106" customWidth="1"/>
    <col min="1285" max="1285" width="10.42578125" style="106" customWidth="1"/>
    <col min="1286" max="1286" width="11" style="106" customWidth="1"/>
    <col min="1287" max="1287" width="10.7109375" style="106" customWidth="1"/>
    <col min="1288" max="1288" width="9.42578125" style="106" customWidth="1"/>
    <col min="1289" max="1289" width="10.42578125" style="106" customWidth="1"/>
    <col min="1290" max="1290" width="9.140625" style="106"/>
    <col min="1291" max="1291" width="11" style="106" customWidth="1"/>
    <col min="1292" max="1292" width="10.42578125" style="106" customWidth="1"/>
    <col min="1293" max="1536" width="9.140625" style="106"/>
    <col min="1537" max="1537" width="20.140625" style="106" customWidth="1"/>
    <col min="1538" max="1538" width="10" style="106" customWidth="1"/>
    <col min="1539" max="1539" width="9.85546875" style="106" customWidth="1"/>
    <col min="1540" max="1540" width="9.5703125" style="106" customWidth="1"/>
    <col min="1541" max="1541" width="10.42578125" style="106" customWidth="1"/>
    <col min="1542" max="1542" width="11" style="106" customWidth="1"/>
    <col min="1543" max="1543" width="10.7109375" style="106" customWidth="1"/>
    <col min="1544" max="1544" width="9.42578125" style="106" customWidth="1"/>
    <col min="1545" max="1545" width="10.42578125" style="106" customWidth="1"/>
    <col min="1546" max="1546" width="9.140625" style="106"/>
    <col min="1547" max="1547" width="11" style="106" customWidth="1"/>
    <col min="1548" max="1548" width="10.42578125" style="106" customWidth="1"/>
    <col min="1549" max="1792" width="9.140625" style="106"/>
    <col min="1793" max="1793" width="20.140625" style="106" customWidth="1"/>
    <col min="1794" max="1794" width="10" style="106" customWidth="1"/>
    <col min="1795" max="1795" width="9.85546875" style="106" customWidth="1"/>
    <col min="1796" max="1796" width="9.5703125" style="106" customWidth="1"/>
    <col min="1797" max="1797" width="10.42578125" style="106" customWidth="1"/>
    <col min="1798" max="1798" width="11" style="106" customWidth="1"/>
    <col min="1799" max="1799" width="10.7109375" style="106" customWidth="1"/>
    <col min="1800" max="1800" width="9.42578125" style="106" customWidth="1"/>
    <col min="1801" max="1801" width="10.42578125" style="106" customWidth="1"/>
    <col min="1802" max="1802" width="9.140625" style="106"/>
    <col min="1803" max="1803" width="11" style="106" customWidth="1"/>
    <col min="1804" max="1804" width="10.42578125" style="106" customWidth="1"/>
    <col min="1805" max="2048" width="9.140625" style="106"/>
    <col min="2049" max="2049" width="20.140625" style="106" customWidth="1"/>
    <col min="2050" max="2050" width="10" style="106" customWidth="1"/>
    <col min="2051" max="2051" width="9.85546875" style="106" customWidth="1"/>
    <col min="2052" max="2052" width="9.5703125" style="106" customWidth="1"/>
    <col min="2053" max="2053" width="10.42578125" style="106" customWidth="1"/>
    <col min="2054" max="2054" width="11" style="106" customWidth="1"/>
    <col min="2055" max="2055" width="10.7109375" style="106" customWidth="1"/>
    <col min="2056" max="2056" width="9.42578125" style="106" customWidth="1"/>
    <col min="2057" max="2057" width="10.42578125" style="106" customWidth="1"/>
    <col min="2058" max="2058" width="9.140625" style="106"/>
    <col min="2059" max="2059" width="11" style="106" customWidth="1"/>
    <col min="2060" max="2060" width="10.42578125" style="106" customWidth="1"/>
    <col min="2061" max="2304" width="9.140625" style="106"/>
    <col min="2305" max="2305" width="20.140625" style="106" customWidth="1"/>
    <col min="2306" max="2306" width="10" style="106" customWidth="1"/>
    <col min="2307" max="2307" width="9.85546875" style="106" customWidth="1"/>
    <col min="2308" max="2308" width="9.5703125" style="106" customWidth="1"/>
    <col min="2309" max="2309" width="10.42578125" style="106" customWidth="1"/>
    <col min="2310" max="2310" width="11" style="106" customWidth="1"/>
    <col min="2311" max="2311" width="10.7109375" style="106" customWidth="1"/>
    <col min="2312" max="2312" width="9.42578125" style="106" customWidth="1"/>
    <col min="2313" max="2313" width="10.42578125" style="106" customWidth="1"/>
    <col min="2314" max="2314" width="9.140625" style="106"/>
    <col min="2315" max="2315" width="11" style="106" customWidth="1"/>
    <col min="2316" max="2316" width="10.42578125" style="106" customWidth="1"/>
    <col min="2317" max="2560" width="9.140625" style="106"/>
    <col min="2561" max="2561" width="20.140625" style="106" customWidth="1"/>
    <col min="2562" max="2562" width="10" style="106" customWidth="1"/>
    <col min="2563" max="2563" width="9.85546875" style="106" customWidth="1"/>
    <col min="2564" max="2564" width="9.5703125" style="106" customWidth="1"/>
    <col min="2565" max="2565" width="10.42578125" style="106" customWidth="1"/>
    <col min="2566" max="2566" width="11" style="106" customWidth="1"/>
    <col min="2567" max="2567" width="10.7109375" style="106" customWidth="1"/>
    <col min="2568" max="2568" width="9.42578125" style="106" customWidth="1"/>
    <col min="2569" max="2569" width="10.42578125" style="106" customWidth="1"/>
    <col min="2570" max="2570" width="9.140625" style="106"/>
    <col min="2571" max="2571" width="11" style="106" customWidth="1"/>
    <col min="2572" max="2572" width="10.42578125" style="106" customWidth="1"/>
    <col min="2573" max="2816" width="9.140625" style="106"/>
    <col min="2817" max="2817" width="20.140625" style="106" customWidth="1"/>
    <col min="2818" max="2818" width="10" style="106" customWidth="1"/>
    <col min="2819" max="2819" width="9.85546875" style="106" customWidth="1"/>
    <col min="2820" max="2820" width="9.5703125" style="106" customWidth="1"/>
    <col min="2821" max="2821" width="10.42578125" style="106" customWidth="1"/>
    <col min="2822" max="2822" width="11" style="106" customWidth="1"/>
    <col min="2823" max="2823" width="10.7109375" style="106" customWidth="1"/>
    <col min="2824" max="2824" width="9.42578125" style="106" customWidth="1"/>
    <col min="2825" max="2825" width="10.42578125" style="106" customWidth="1"/>
    <col min="2826" max="2826" width="9.140625" style="106"/>
    <col min="2827" max="2827" width="11" style="106" customWidth="1"/>
    <col min="2828" max="2828" width="10.42578125" style="106" customWidth="1"/>
    <col min="2829" max="3072" width="9.140625" style="106"/>
    <col min="3073" max="3073" width="20.140625" style="106" customWidth="1"/>
    <col min="3074" max="3074" width="10" style="106" customWidth="1"/>
    <col min="3075" max="3075" width="9.85546875" style="106" customWidth="1"/>
    <col min="3076" max="3076" width="9.5703125" style="106" customWidth="1"/>
    <col min="3077" max="3077" width="10.42578125" style="106" customWidth="1"/>
    <col min="3078" max="3078" width="11" style="106" customWidth="1"/>
    <col min="3079" max="3079" width="10.7109375" style="106" customWidth="1"/>
    <col min="3080" max="3080" width="9.42578125" style="106" customWidth="1"/>
    <col min="3081" max="3081" width="10.42578125" style="106" customWidth="1"/>
    <col min="3082" max="3082" width="9.140625" style="106"/>
    <col min="3083" max="3083" width="11" style="106" customWidth="1"/>
    <col min="3084" max="3084" width="10.42578125" style="106" customWidth="1"/>
    <col min="3085" max="3328" width="9.140625" style="106"/>
    <col min="3329" max="3329" width="20.140625" style="106" customWidth="1"/>
    <col min="3330" max="3330" width="10" style="106" customWidth="1"/>
    <col min="3331" max="3331" width="9.85546875" style="106" customWidth="1"/>
    <col min="3332" max="3332" width="9.5703125" style="106" customWidth="1"/>
    <col min="3333" max="3333" width="10.42578125" style="106" customWidth="1"/>
    <col min="3334" max="3334" width="11" style="106" customWidth="1"/>
    <col min="3335" max="3335" width="10.7109375" style="106" customWidth="1"/>
    <col min="3336" max="3336" width="9.42578125" style="106" customWidth="1"/>
    <col min="3337" max="3337" width="10.42578125" style="106" customWidth="1"/>
    <col min="3338" max="3338" width="9.140625" style="106"/>
    <col min="3339" max="3339" width="11" style="106" customWidth="1"/>
    <col min="3340" max="3340" width="10.42578125" style="106" customWidth="1"/>
    <col min="3341" max="3584" width="9.140625" style="106"/>
    <col min="3585" max="3585" width="20.140625" style="106" customWidth="1"/>
    <col min="3586" max="3586" width="10" style="106" customWidth="1"/>
    <col min="3587" max="3587" width="9.85546875" style="106" customWidth="1"/>
    <col min="3588" max="3588" width="9.5703125" style="106" customWidth="1"/>
    <col min="3589" max="3589" width="10.42578125" style="106" customWidth="1"/>
    <col min="3590" max="3590" width="11" style="106" customWidth="1"/>
    <col min="3591" max="3591" width="10.7109375" style="106" customWidth="1"/>
    <col min="3592" max="3592" width="9.42578125" style="106" customWidth="1"/>
    <col min="3593" max="3593" width="10.42578125" style="106" customWidth="1"/>
    <col min="3594" max="3594" width="9.140625" style="106"/>
    <col min="3595" max="3595" width="11" style="106" customWidth="1"/>
    <col min="3596" max="3596" width="10.42578125" style="106" customWidth="1"/>
    <col min="3597" max="3840" width="9.140625" style="106"/>
    <col min="3841" max="3841" width="20.140625" style="106" customWidth="1"/>
    <col min="3842" max="3842" width="10" style="106" customWidth="1"/>
    <col min="3843" max="3843" width="9.85546875" style="106" customWidth="1"/>
    <col min="3844" max="3844" width="9.5703125" style="106" customWidth="1"/>
    <col min="3845" max="3845" width="10.42578125" style="106" customWidth="1"/>
    <col min="3846" max="3846" width="11" style="106" customWidth="1"/>
    <col min="3847" max="3847" width="10.7109375" style="106" customWidth="1"/>
    <col min="3848" max="3848" width="9.42578125" style="106" customWidth="1"/>
    <col min="3849" max="3849" width="10.42578125" style="106" customWidth="1"/>
    <col min="3850" max="3850" width="9.140625" style="106"/>
    <col min="3851" max="3851" width="11" style="106" customWidth="1"/>
    <col min="3852" max="3852" width="10.42578125" style="106" customWidth="1"/>
    <col min="3853" max="4096" width="9.140625" style="106"/>
    <col min="4097" max="4097" width="20.140625" style="106" customWidth="1"/>
    <col min="4098" max="4098" width="10" style="106" customWidth="1"/>
    <col min="4099" max="4099" width="9.85546875" style="106" customWidth="1"/>
    <col min="4100" max="4100" width="9.5703125" style="106" customWidth="1"/>
    <col min="4101" max="4101" width="10.42578125" style="106" customWidth="1"/>
    <col min="4102" max="4102" width="11" style="106" customWidth="1"/>
    <col min="4103" max="4103" width="10.7109375" style="106" customWidth="1"/>
    <col min="4104" max="4104" width="9.42578125" style="106" customWidth="1"/>
    <col min="4105" max="4105" width="10.42578125" style="106" customWidth="1"/>
    <col min="4106" max="4106" width="9.140625" style="106"/>
    <col min="4107" max="4107" width="11" style="106" customWidth="1"/>
    <col min="4108" max="4108" width="10.42578125" style="106" customWidth="1"/>
    <col min="4109" max="4352" width="9.140625" style="106"/>
    <col min="4353" max="4353" width="20.140625" style="106" customWidth="1"/>
    <col min="4354" max="4354" width="10" style="106" customWidth="1"/>
    <col min="4355" max="4355" width="9.85546875" style="106" customWidth="1"/>
    <col min="4356" max="4356" width="9.5703125" style="106" customWidth="1"/>
    <col min="4357" max="4357" width="10.42578125" style="106" customWidth="1"/>
    <col min="4358" max="4358" width="11" style="106" customWidth="1"/>
    <col min="4359" max="4359" width="10.7109375" style="106" customWidth="1"/>
    <col min="4360" max="4360" width="9.42578125" style="106" customWidth="1"/>
    <col min="4361" max="4361" width="10.42578125" style="106" customWidth="1"/>
    <col min="4362" max="4362" width="9.140625" style="106"/>
    <col min="4363" max="4363" width="11" style="106" customWidth="1"/>
    <col min="4364" max="4364" width="10.42578125" style="106" customWidth="1"/>
    <col min="4365" max="4608" width="9.140625" style="106"/>
    <col min="4609" max="4609" width="20.140625" style="106" customWidth="1"/>
    <col min="4610" max="4610" width="10" style="106" customWidth="1"/>
    <col min="4611" max="4611" width="9.85546875" style="106" customWidth="1"/>
    <col min="4612" max="4612" width="9.5703125" style="106" customWidth="1"/>
    <col min="4613" max="4613" width="10.42578125" style="106" customWidth="1"/>
    <col min="4614" max="4614" width="11" style="106" customWidth="1"/>
    <col min="4615" max="4615" width="10.7109375" style="106" customWidth="1"/>
    <col min="4616" max="4616" width="9.42578125" style="106" customWidth="1"/>
    <col min="4617" max="4617" width="10.42578125" style="106" customWidth="1"/>
    <col min="4618" max="4618" width="9.140625" style="106"/>
    <col min="4619" max="4619" width="11" style="106" customWidth="1"/>
    <col min="4620" max="4620" width="10.42578125" style="106" customWidth="1"/>
    <col min="4621" max="4864" width="9.140625" style="106"/>
    <col min="4865" max="4865" width="20.140625" style="106" customWidth="1"/>
    <col min="4866" max="4866" width="10" style="106" customWidth="1"/>
    <col min="4867" max="4867" width="9.85546875" style="106" customWidth="1"/>
    <col min="4868" max="4868" width="9.5703125" style="106" customWidth="1"/>
    <col min="4869" max="4869" width="10.42578125" style="106" customWidth="1"/>
    <col min="4870" max="4870" width="11" style="106" customWidth="1"/>
    <col min="4871" max="4871" width="10.7109375" style="106" customWidth="1"/>
    <col min="4872" max="4872" width="9.42578125" style="106" customWidth="1"/>
    <col min="4873" max="4873" width="10.42578125" style="106" customWidth="1"/>
    <col min="4874" max="4874" width="9.140625" style="106"/>
    <col min="4875" max="4875" width="11" style="106" customWidth="1"/>
    <col min="4876" max="4876" width="10.42578125" style="106" customWidth="1"/>
    <col min="4877" max="5120" width="9.140625" style="106"/>
    <col min="5121" max="5121" width="20.140625" style="106" customWidth="1"/>
    <col min="5122" max="5122" width="10" style="106" customWidth="1"/>
    <col min="5123" max="5123" width="9.85546875" style="106" customWidth="1"/>
    <col min="5124" max="5124" width="9.5703125" style="106" customWidth="1"/>
    <col min="5125" max="5125" width="10.42578125" style="106" customWidth="1"/>
    <col min="5126" max="5126" width="11" style="106" customWidth="1"/>
    <col min="5127" max="5127" width="10.7109375" style="106" customWidth="1"/>
    <col min="5128" max="5128" width="9.42578125" style="106" customWidth="1"/>
    <col min="5129" max="5129" width="10.42578125" style="106" customWidth="1"/>
    <col min="5130" max="5130" width="9.140625" style="106"/>
    <col min="5131" max="5131" width="11" style="106" customWidth="1"/>
    <col min="5132" max="5132" width="10.42578125" style="106" customWidth="1"/>
    <col min="5133" max="5376" width="9.140625" style="106"/>
    <col min="5377" max="5377" width="20.140625" style="106" customWidth="1"/>
    <col min="5378" max="5378" width="10" style="106" customWidth="1"/>
    <col min="5379" max="5379" width="9.85546875" style="106" customWidth="1"/>
    <col min="5380" max="5380" width="9.5703125" style="106" customWidth="1"/>
    <col min="5381" max="5381" width="10.42578125" style="106" customWidth="1"/>
    <col min="5382" max="5382" width="11" style="106" customWidth="1"/>
    <col min="5383" max="5383" width="10.7109375" style="106" customWidth="1"/>
    <col min="5384" max="5384" width="9.42578125" style="106" customWidth="1"/>
    <col min="5385" max="5385" width="10.42578125" style="106" customWidth="1"/>
    <col min="5386" max="5386" width="9.140625" style="106"/>
    <col min="5387" max="5387" width="11" style="106" customWidth="1"/>
    <col min="5388" max="5388" width="10.42578125" style="106" customWidth="1"/>
    <col min="5389" max="5632" width="9.140625" style="106"/>
    <col min="5633" max="5633" width="20.140625" style="106" customWidth="1"/>
    <col min="5634" max="5634" width="10" style="106" customWidth="1"/>
    <col min="5635" max="5635" width="9.85546875" style="106" customWidth="1"/>
    <col min="5636" max="5636" width="9.5703125" style="106" customWidth="1"/>
    <col min="5637" max="5637" width="10.42578125" style="106" customWidth="1"/>
    <col min="5638" max="5638" width="11" style="106" customWidth="1"/>
    <col min="5639" max="5639" width="10.7109375" style="106" customWidth="1"/>
    <col min="5640" max="5640" width="9.42578125" style="106" customWidth="1"/>
    <col min="5641" max="5641" width="10.42578125" style="106" customWidth="1"/>
    <col min="5642" max="5642" width="9.140625" style="106"/>
    <col min="5643" max="5643" width="11" style="106" customWidth="1"/>
    <col min="5644" max="5644" width="10.42578125" style="106" customWidth="1"/>
    <col min="5645" max="5888" width="9.140625" style="106"/>
    <col min="5889" max="5889" width="20.140625" style="106" customWidth="1"/>
    <col min="5890" max="5890" width="10" style="106" customWidth="1"/>
    <col min="5891" max="5891" width="9.85546875" style="106" customWidth="1"/>
    <col min="5892" max="5892" width="9.5703125" style="106" customWidth="1"/>
    <col min="5893" max="5893" width="10.42578125" style="106" customWidth="1"/>
    <col min="5894" max="5894" width="11" style="106" customWidth="1"/>
    <col min="5895" max="5895" width="10.7109375" style="106" customWidth="1"/>
    <col min="5896" max="5896" width="9.42578125" style="106" customWidth="1"/>
    <col min="5897" max="5897" width="10.42578125" style="106" customWidth="1"/>
    <col min="5898" max="5898" width="9.140625" style="106"/>
    <col min="5899" max="5899" width="11" style="106" customWidth="1"/>
    <col min="5900" max="5900" width="10.42578125" style="106" customWidth="1"/>
    <col min="5901" max="6144" width="9.140625" style="106"/>
    <col min="6145" max="6145" width="20.140625" style="106" customWidth="1"/>
    <col min="6146" max="6146" width="10" style="106" customWidth="1"/>
    <col min="6147" max="6147" width="9.85546875" style="106" customWidth="1"/>
    <col min="6148" max="6148" width="9.5703125" style="106" customWidth="1"/>
    <col min="6149" max="6149" width="10.42578125" style="106" customWidth="1"/>
    <col min="6150" max="6150" width="11" style="106" customWidth="1"/>
    <col min="6151" max="6151" width="10.7109375" style="106" customWidth="1"/>
    <col min="6152" max="6152" width="9.42578125" style="106" customWidth="1"/>
    <col min="6153" max="6153" width="10.42578125" style="106" customWidth="1"/>
    <col min="6154" max="6154" width="9.140625" style="106"/>
    <col min="6155" max="6155" width="11" style="106" customWidth="1"/>
    <col min="6156" max="6156" width="10.42578125" style="106" customWidth="1"/>
    <col min="6157" max="6400" width="9.140625" style="106"/>
    <col min="6401" max="6401" width="20.140625" style="106" customWidth="1"/>
    <col min="6402" max="6402" width="10" style="106" customWidth="1"/>
    <col min="6403" max="6403" width="9.85546875" style="106" customWidth="1"/>
    <col min="6404" max="6404" width="9.5703125" style="106" customWidth="1"/>
    <col min="6405" max="6405" width="10.42578125" style="106" customWidth="1"/>
    <col min="6406" max="6406" width="11" style="106" customWidth="1"/>
    <col min="6407" max="6407" width="10.7109375" style="106" customWidth="1"/>
    <col min="6408" max="6408" width="9.42578125" style="106" customWidth="1"/>
    <col min="6409" max="6409" width="10.42578125" style="106" customWidth="1"/>
    <col min="6410" max="6410" width="9.140625" style="106"/>
    <col min="6411" max="6411" width="11" style="106" customWidth="1"/>
    <col min="6412" max="6412" width="10.42578125" style="106" customWidth="1"/>
    <col min="6413" max="6656" width="9.140625" style="106"/>
    <col min="6657" max="6657" width="20.140625" style="106" customWidth="1"/>
    <col min="6658" max="6658" width="10" style="106" customWidth="1"/>
    <col min="6659" max="6659" width="9.85546875" style="106" customWidth="1"/>
    <col min="6660" max="6660" width="9.5703125" style="106" customWidth="1"/>
    <col min="6661" max="6661" width="10.42578125" style="106" customWidth="1"/>
    <col min="6662" max="6662" width="11" style="106" customWidth="1"/>
    <col min="6663" max="6663" width="10.7109375" style="106" customWidth="1"/>
    <col min="6664" max="6664" width="9.42578125" style="106" customWidth="1"/>
    <col min="6665" max="6665" width="10.42578125" style="106" customWidth="1"/>
    <col min="6666" max="6666" width="9.140625" style="106"/>
    <col min="6667" max="6667" width="11" style="106" customWidth="1"/>
    <col min="6668" max="6668" width="10.42578125" style="106" customWidth="1"/>
    <col min="6669" max="6912" width="9.140625" style="106"/>
    <col min="6913" max="6913" width="20.140625" style="106" customWidth="1"/>
    <col min="6914" max="6914" width="10" style="106" customWidth="1"/>
    <col min="6915" max="6915" width="9.85546875" style="106" customWidth="1"/>
    <col min="6916" max="6916" width="9.5703125" style="106" customWidth="1"/>
    <col min="6917" max="6917" width="10.42578125" style="106" customWidth="1"/>
    <col min="6918" max="6918" width="11" style="106" customWidth="1"/>
    <col min="6919" max="6919" width="10.7109375" style="106" customWidth="1"/>
    <col min="6920" max="6920" width="9.42578125" style="106" customWidth="1"/>
    <col min="6921" max="6921" width="10.42578125" style="106" customWidth="1"/>
    <col min="6922" max="6922" width="9.140625" style="106"/>
    <col min="6923" max="6923" width="11" style="106" customWidth="1"/>
    <col min="6924" max="6924" width="10.42578125" style="106" customWidth="1"/>
    <col min="6925" max="7168" width="9.140625" style="106"/>
    <col min="7169" max="7169" width="20.140625" style="106" customWidth="1"/>
    <col min="7170" max="7170" width="10" style="106" customWidth="1"/>
    <col min="7171" max="7171" width="9.85546875" style="106" customWidth="1"/>
    <col min="7172" max="7172" width="9.5703125" style="106" customWidth="1"/>
    <col min="7173" max="7173" width="10.42578125" style="106" customWidth="1"/>
    <col min="7174" max="7174" width="11" style="106" customWidth="1"/>
    <col min="7175" max="7175" width="10.7109375" style="106" customWidth="1"/>
    <col min="7176" max="7176" width="9.42578125" style="106" customWidth="1"/>
    <col min="7177" max="7177" width="10.42578125" style="106" customWidth="1"/>
    <col min="7178" max="7178" width="9.140625" style="106"/>
    <col min="7179" max="7179" width="11" style="106" customWidth="1"/>
    <col min="7180" max="7180" width="10.42578125" style="106" customWidth="1"/>
    <col min="7181" max="7424" width="9.140625" style="106"/>
    <col min="7425" max="7425" width="20.140625" style="106" customWidth="1"/>
    <col min="7426" max="7426" width="10" style="106" customWidth="1"/>
    <col min="7427" max="7427" width="9.85546875" style="106" customWidth="1"/>
    <col min="7428" max="7428" width="9.5703125" style="106" customWidth="1"/>
    <col min="7429" max="7429" width="10.42578125" style="106" customWidth="1"/>
    <col min="7430" max="7430" width="11" style="106" customWidth="1"/>
    <col min="7431" max="7431" width="10.7109375" style="106" customWidth="1"/>
    <col min="7432" max="7432" width="9.42578125" style="106" customWidth="1"/>
    <col min="7433" max="7433" width="10.42578125" style="106" customWidth="1"/>
    <col min="7434" max="7434" width="9.140625" style="106"/>
    <col min="7435" max="7435" width="11" style="106" customWidth="1"/>
    <col min="7436" max="7436" width="10.42578125" style="106" customWidth="1"/>
    <col min="7437" max="7680" width="9.140625" style="106"/>
    <col min="7681" max="7681" width="20.140625" style="106" customWidth="1"/>
    <col min="7682" max="7682" width="10" style="106" customWidth="1"/>
    <col min="7683" max="7683" width="9.85546875" style="106" customWidth="1"/>
    <col min="7684" max="7684" width="9.5703125" style="106" customWidth="1"/>
    <col min="7685" max="7685" width="10.42578125" style="106" customWidth="1"/>
    <col min="7686" max="7686" width="11" style="106" customWidth="1"/>
    <col min="7687" max="7687" width="10.7109375" style="106" customWidth="1"/>
    <col min="7688" max="7688" width="9.42578125" style="106" customWidth="1"/>
    <col min="7689" max="7689" width="10.42578125" style="106" customWidth="1"/>
    <col min="7690" max="7690" width="9.140625" style="106"/>
    <col min="7691" max="7691" width="11" style="106" customWidth="1"/>
    <col min="7692" max="7692" width="10.42578125" style="106" customWidth="1"/>
    <col min="7693" max="7936" width="9.140625" style="106"/>
    <col min="7937" max="7937" width="20.140625" style="106" customWidth="1"/>
    <col min="7938" max="7938" width="10" style="106" customWidth="1"/>
    <col min="7939" max="7939" width="9.85546875" style="106" customWidth="1"/>
    <col min="7940" max="7940" width="9.5703125" style="106" customWidth="1"/>
    <col min="7941" max="7941" width="10.42578125" style="106" customWidth="1"/>
    <col min="7942" max="7942" width="11" style="106" customWidth="1"/>
    <col min="7943" max="7943" width="10.7109375" style="106" customWidth="1"/>
    <col min="7944" max="7944" width="9.42578125" style="106" customWidth="1"/>
    <col min="7945" max="7945" width="10.42578125" style="106" customWidth="1"/>
    <col min="7946" max="7946" width="9.140625" style="106"/>
    <col min="7947" max="7947" width="11" style="106" customWidth="1"/>
    <col min="7948" max="7948" width="10.42578125" style="106" customWidth="1"/>
    <col min="7949" max="8192" width="9.140625" style="106"/>
    <col min="8193" max="8193" width="20.140625" style="106" customWidth="1"/>
    <col min="8194" max="8194" width="10" style="106" customWidth="1"/>
    <col min="8195" max="8195" width="9.85546875" style="106" customWidth="1"/>
    <col min="8196" max="8196" width="9.5703125" style="106" customWidth="1"/>
    <col min="8197" max="8197" width="10.42578125" style="106" customWidth="1"/>
    <col min="8198" max="8198" width="11" style="106" customWidth="1"/>
    <col min="8199" max="8199" width="10.7109375" style="106" customWidth="1"/>
    <col min="8200" max="8200" width="9.42578125" style="106" customWidth="1"/>
    <col min="8201" max="8201" width="10.42578125" style="106" customWidth="1"/>
    <col min="8202" max="8202" width="9.140625" style="106"/>
    <col min="8203" max="8203" width="11" style="106" customWidth="1"/>
    <col min="8204" max="8204" width="10.42578125" style="106" customWidth="1"/>
    <col min="8205" max="8448" width="9.140625" style="106"/>
    <col min="8449" max="8449" width="20.140625" style="106" customWidth="1"/>
    <col min="8450" max="8450" width="10" style="106" customWidth="1"/>
    <col min="8451" max="8451" width="9.85546875" style="106" customWidth="1"/>
    <col min="8452" max="8452" width="9.5703125" style="106" customWidth="1"/>
    <col min="8453" max="8453" width="10.42578125" style="106" customWidth="1"/>
    <col min="8454" max="8454" width="11" style="106" customWidth="1"/>
    <col min="8455" max="8455" width="10.7109375" style="106" customWidth="1"/>
    <col min="8456" max="8456" width="9.42578125" style="106" customWidth="1"/>
    <col min="8457" max="8457" width="10.42578125" style="106" customWidth="1"/>
    <col min="8458" max="8458" width="9.140625" style="106"/>
    <col min="8459" max="8459" width="11" style="106" customWidth="1"/>
    <col min="8460" max="8460" width="10.42578125" style="106" customWidth="1"/>
    <col min="8461" max="8704" width="9.140625" style="106"/>
    <col min="8705" max="8705" width="20.140625" style="106" customWidth="1"/>
    <col min="8706" max="8706" width="10" style="106" customWidth="1"/>
    <col min="8707" max="8707" width="9.85546875" style="106" customWidth="1"/>
    <col min="8708" max="8708" width="9.5703125" style="106" customWidth="1"/>
    <col min="8709" max="8709" width="10.42578125" style="106" customWidth="1"/>
    <col min="8710" max="8710" width="11" style="106" customWidth="1"/>
    <col min="8711" max="8711" width="10.7109375" style="106" customWidth="1"/>
    <col min="8712" max="8712" width="9.42578125" style="106" customWidth="1"/>
    <col min="8713" max="8713" width="10.42578125" style="106" customWidth="1"/>
    <col min="8714" max="8714" width="9.140625" style="106"/>
    <col min="8715" max="8715" width="11" style="106" customWidth="1"/>
    <col min="8716" max="8716" width="10.42578125" style="106" customWidth="1"/>
    <col min="8717" max="8960" width="9.140625" style="106"/>
    <col min="8961" max="8961" width="20.140625" style="106" customWidth="1"/>
    <col min="8962" max="8962" width="10" style="106" customWidth="1"/>
    <col min="8963" max="8963" width="9.85546875" style="106" customWidth="1"/>
    <col min="8964" max="8964" width="9.5703125" style="106" customWidth="1"/>
    <col min="8965" max="8965" width="10.42578125" style="106" customWidth="1"/>
    <col min="8966" max="8966" width="11" style="106" customWidth="1"/>
    <col min="8967" max="8967" width="10.7109375" style="106" customWidth="1"/>
    <col min="8968" max="8968" width="9.42578125" style="106" customWidth="1"/>
    <col min="8969" max="8969" width="10.42578125" style="106" customWidth="1"/>
    <col min="8970" max="8970" width="9.140625" style="106"/>
    <col min="8971" max="8971" width="11" style="106" customWidth="1"/>
    <col min="8972" max="8972" width="10.42578125" style="106" customWidth="1"/>
    <col min="8973" max="9216" width="9.140625" style="106"/>
    <col min="9217" max="9217" width="20.140625" style="106" customWidth="1"/>
    <col min="9218" max="9218" width="10" style="106" customWidth="1"/>
    <col min="9219" max="9219" width="9.85546875" style="106" customWidth="1"/>
    <col min="9220" max="9220" width="9.5703125" style="106" customWidth="1"/>
    <col min="9221" max="9221" width="10.42578125" style="106" customWidth="1"/>
    <col min="9222" max="9222" width="11" style="106" customWidth="1"/>
    <col min="9223" max="9223" width="10.7109375" style="106" customWidth="1"/>
    <col min="9224" max="9224" width="9.42578125" style="106" customWidth="1"/>
    <col min="9225" max="9225" width="10.42578125" style="106" customWidth="1"/>
    <col min="9226" max="9226" width="9.140625" style="106"/>
    <col min="9227" max="9227" width="11" style="106" customWidth="1"/>
    <col min="9228" max="9228" width="10.42578125" style="106" customWidth="1"/>
    <col min="9229" max="9472" width="9.140625" style="106"/>
    <col min="9473" max="9473" width="20.140625" style="106" customWidth="1"/>
    <col min="9474" max="9474" width="10" style="106" customWidth="1"/>
    <col min="9475" max="9475" width="9.85546875" style="106" customWidth="1"/>
    <col min="9476" max="9476" width="9.5703125" style="106" customWidth="1"/>
    <col min="9477" max="9477" width="10.42578125" style="106" customWidth="1"/>
    <col min="9478" max="9478" width="11" style="106" customWidth="1"/>
    <col min="9479" max="9479" width="10.7109375" style="106" customWidth="1"/>
    <col min="9480" max="9480" width="9.42578125" style="106" customWidth="1"/>
    <col min="9481" max="9481" width="10.42578125" style="106" customWidth="1"/>
    <col min="9482" max="9482" width="9.140625" style="106"/>
    <col min="9483" max="9483" width="11" style="106" customWidth="1"/>
    <col min="9484" max="9484" width="10.42578125" style="106" customWidth="1"/>
    <col min="9485" max="9728" width="9.140625" style="106"/>
    <col min="9729" max="9729" width="20.140625" style="106" customWidth="1"/>
    <col min="9730" max="9730" width="10" style="106" customWidth="1"/>
    <col min="9731" max="9731" width="9.85546875" style="106" customWidth="1"/>
    <col min="9732" max="9732" width="9.5703125" style="106" customWidth="1"/>
    <col min="9733" max="9733" width="10.42578125" style="106" customWidth="1"/>
    <col min="9734" max="9734" width="11" style="106" customWidth="1"/>
    <col min="9735" max="9735" width="10.7109375" style="106" customWidth="1"/>
    <col min="9736" max="9736" width="9.42578125" style="106" customWidth="1"/>
    <col min="9737" max="9737" width="10.42578125" style="106" customWidth="1"/>
    <col min="9738" max="9738" width="9.140625" style="106"/>
    <col min="9739" max="9739" width="11" style="106" customWidth="1"/>
    <col min="9740" max="9740" width="10.42578125" style="106" customWidth="1"/>
    <col min="9741" max="9984" width="9.140625" style="106"/>
    <col min="9985" max="9985" width="20.140625" style="106" customWidth="1"/>
    <col min="9986" max="9986" width="10" style="106" customWidth="1"/>
    <col min="9987" max="9987" width="9.85546875" style="106" customWidth="1"/>
    <col min="9988" max="9988" width="9.5703125" style="106" customWidth="1"/>
    <col min="9989" max="9989" width="10.42578125" style="106" customWidth="1"/>
    <col min="9990" max="9990" width="11" style="106" customWidth="1"/>
    <col min="9991" max="9991" width="10.7109375" style="106" customWidth="1"/>
    <col min="9992" max="9992" width="9.42578125" style="106" customWidth="1"/>
    <col min="9993" max="9993" width="10.42578125" style="106" customWidth="1"/>
    <col min="9994" max="9994" width="9.140625" style="106"/>
    <col min="9995" max="9995" width="11" style="106" customWidth="1"/>
    <col min="9996" max="9996" width="10.42578125" style="106" customWidth="1"/>
    <col min="9997" max="10240" width="9.140625" style="106"/>
    <col min="10241" max="10241" width="20.140625" style="106" customWidth="1"/>
    <col min="10242" max="10242" width="10" style="106" customWidth="1"/>
    <col min="10243" max="10243" width="9.85546875" style="106" customWidth="1"/>
    <col min="10244" max="10244" width="9.5703125" style="106" customWidth="1"/>
    <col min="10245" max="10245" width="10.42578125" style="106" customWidth="1"/>
    <col min="10246" max="10246" width="11" style="106" customWidth="1"/>
    <col min="10247" max="10247" width="10.7109375" style="106" customWidth="1"/>
    <col min="10248" max="10248" width="9.42578125" style="106" customWidth="1"/>
    <col min="10249" max="10249" width="10.42578125" style="106" customWidth="1"/>
    <col min="10250" max="10250" width="9.140625" style="106"/>
    <col min="10251" max="10251" width="11" style="106" customWidth="1"/>
    <col min="10252" max="10252" width="10.42578125" style="106" customWidth="1"/>
    <col min="10253" max="10496" width="9.140625" style="106"/>
    <col min="10497" max="10497" width="20.140625" style="106" customWidth="1"/>
    <col min="10498" max="10498" width="10" style="106" customWidth="1"/>
    <col min="10499" max="10499" width="9.85546875" style="106" customWidth="1"/>
    <col min="10500" max="10500" width="9.5703125" style="106" customWidth="1"/>
    <col min="10501" max="10501" width="10.42578125" style="106" customWidth="1"/>
    <col min="10502" max="10502" width="11" style="106" customWidth="1"/>
    <col min="10503" max="10503" width="10.7109375" style="106" customWidth="1"/>
    <col min="10504" max="10504" width="9.42578125" style="106" customWidth="1"/>
    <col min="10505" max="10505" width="10.42578125" style="106" customWidth="1"/>
    <col min="10506" max="10506" width="9.140625" style="106"/>
    <col min="10507" max="10507" width="11" style="106" customWidth="1"/>
    <col min="10508" max="10508" width="10.42578125" style="106" customWidth="1"/>
    <col min="10509" max="10752" width="9.140625" style="106"/>
    <col min="10753" max="10753" width="20.140625" style="106" customWidth="1"/>
    <col min="10754" max="10754" width="10" style="106" customWidth="1"/>
    <col min="10755" max="10755" width="9.85546875" style="106" customWidth="1"/>
    <col min="10756" max="10756" width="9.5703125" style="106" customWidth="1"/>
    <col min="10757" max="10757" width="10.42578125" style="106" customWidth="1"/>
    <col min="10758" max="10758" width="11" style="106" customWidth="1"/>
    <col min="10759" max="10759" width="10.7109375" style="106" customWidth="1"/>
    <col min="10760" max="10760" width="9.42578125" style="106" customWidth="1"/>
    <col min="10761" max="10761" width="10.42578125" style="106" customWidth="1"/>
    <col min="10762" max="10762" width="9.140625" style="106"/>
    <col min="10763" max="10763" width="11" style="106" customWidth="1"/>
    <col min="10764" max="10764" width="10.42578125" style="106" customWidth="1"/>
    <col min="10765" max="11008" width="9.140625" style="106"/>
    <col min="11009" max="11009" width="20.140625" style="106" customWidth="1"/>
    <col min="11010" max="11010" width="10" style="106" customWidth="1"/>
    <col min="11011" max="11011" width="9.85546875" style="106" customWidth="1"/>
    <col min="11012" max="11012" width="9.5703125" style="106" customWidth="1"/>
    <col min="11013" max="11013" width="10.42578125" style="106" customWidth="1"/>
    <col min="11014" max="11014" width="11" style="106" customWidth="1"/>
    <col min="11015" max="11015" width="10.7109375" style="106" customWidth="1"/>
    <col min="11016" max="11016" width="9.42578125" style="106" customWidth="1"/>
    <col min="11017" max="11017" width="10.42578125" style="106" customWidth="1"/>
    <col min="11018" max="11018" width="9.140625" style="106"/>
    <col min="11019" max="11019" width="11" style="106" customWidth="1"/>
    <col min="11020" max="11020" width="10.42578125" style="106" customWidth="1"/>
    <col min="11021" max="11264" width="9.140625" style="106"/>
    <col min="11265" max="11265" width="20.140625" style="106" customWidth="1"/>
    <col min="11266" max="11266" width="10" style="106" customWidth="1"/>
    <col min="11267" max="11267" width="9.85546875" style="106" customWidth="1"/>
    <col min="11268" max="11268" width="9.5703125" style="106" customWidth="1"/>
    <col min="11269" max="11269" width="10.42578125" style="106" customWidth="1"/>
    <col min="11270" max="11270" width="11" style="106" customWidth="1"/>
    <col min="11271" max="11271" width="10.7109375" style="106" customWidth="1"/>
    <col min="11272" max="11272" width="9.42578125" style="106" customWidth="1"/>
    <col min="11273" max="11273" width="10.42578125" style="106" customWidth="1"/>
    <col min="11274" max="11274" width="9.140625" style="106"/>
    <col min="11275" max="11275" width="11" style="106" customWidth="1"/>
    <col min="11276" max="11276" width="10.42578125" style="106" customWidth="1"/>
    <col min="11277" max="11520" width="9.140625" style="106"/>
    <col min="11521" max="11521" width="20.140625" style="106" customWidth="1"/>
    <col min="11522" max="11522" width="10" style="106" customWidth="1"/>
    <col min="11523" max="11523" width="9.85546875" style="106" customWidth="1"/>
    <col min="11524" max="11524" width="9.5703125" style="106" customWidth="1"/>
    <col min="11525" max="11525" width="10.42578125" style="106" customWidth="1"/>
    <col min="11526" max="11526" width="11" style="106" customWidth="1"/>
    <col min="11527" max="11527" width="10.7109375" style="106" customWidth="1"/>
    <col min="11528" max="11528" width="9.42578125" style="106" customWidth="1"/>
    <col min="11529" max="11529" width="10.42578125" style="106" customWidth="1"/>
    <col min="11530" max="11530" width="9.140625" style="106"/>
    <col min="11531" max="11531" width="11" style="106" customWidth="1"/>
    <col min="11532" max="11532" width="10.42578125" style="106" customWidth="1"/>
    <col min="11533" max="11776" width="9.140625" style="106"/>
    <col min="11777" max="11777" width="20.140625" style="106" customWidth="1"/>
    <col min="11778" max="11778" width="10" style="106" customWidth="1"/>
    <col min="11779" max="11779" width="9.85546875" style="106" customWidth="1"/>
    <col min="11780" max="11780" width="9.5703125" style="106" customWidth="1"/>
    <col min="11781" max="11781" width="10.42578125" style="106" customWidth="1"/>
    <col min="11782" max="11782" width="11" style="106" customWidth="1"/>
    <col min="11783" max="11783" width="10.7109375" style="106" customWidth="1"/>
    <col min="11784" max="11784" width="9.42578125" style="106" customWidth="1"/>
    <col min="11785" max="11785" width="10.42578125" style="106" customWidth="1"/>
    <col min="11786" max="11786" width="9.140625" style="106"/>
    <col min="11787" max="11787" width="11" style="106" customWidth="1"/>
    <col min="11788" max="11788" width="10.42578125" style="106" customWidth="1"/>
    <col min="11789" max="12032" width="9.140625" style="106"/>
    <col min="12033" max="12033" width="20.140625" style="106" customWidth="1"/>
    <col min="12034" max="12034" width="10" style="106" customWidth="1"/>
    <col min="12035" max="12035" width="9.85546875" style="106" customWidth="1"/>
    <col min="12036" max="12036" width="9.5703125" style="106" customWidth="1"/>
    <col min="12037" max="12037" width="10.42578125" style="106" customWidth="1"/>
    <col min="12038" max="12038" width="11" style="106" customWidth="1"/>
    <col min="12039" max="12039" width="10.7109375" style="106" customWidth="1"/>
    <col min="12040" max="12040" width="9.42578125" style="106" customWidth="1"/>
    <col min="12041" max="12041" width="10.42578125" style="106" customWidth="1"/>
    <col min="12042" max="12042" width="9.140625" style="106"/>
    <col min="12043" max="12043" width="11" style="106" customWidth="1"/>
    <col min="12044" max="12044" width="10.42578125" style="106" customWidth="1"/>
    <col min="12045" max="12288" width="9.140625" style="106"/>
    <col min="12289" max="12289" width="20.140625" style="106" customWidth="1"/>
    <col min="12290" max="12290" width="10" style="106" customWidth="1"/>
    <col min="12291" max="12291" width="9.85546875" style="106" customWidth="1"/>
    <col min="12292" max="12292" width="9.5703125" style="106" customWidth="1"/>
    <col min="12293" max="12293" width="10.42578125" style="106" customWidth="1"/>
    <col min="12294" max="12294" width="11" style="106" customWidth="1"/>
    <col min="12295" max="12295" width="10.7109375" style="106" customWidth="1"/>
    <col min="12296" max="12296" width="9.42578125" style="106" customWidth="1"/>
    <col min="12297" max="12297" width="10.42578125" style="106" customWidth="1"/>
    <col min="12298" max="12298" width="9.140625" style="106"/>
    <col min="12299" max="12299" width="11" style="106" customWidth="1"/>
    <col min="12300" max="12300" width="10.42578125" style="106" customWidth="1"/>
    <col min="12301" max="12544" width="9.140625" style="106"/>
    <col min="12545" max="12545" width="20.140625" style="106" customWidth="1"/>
    <col min="12546" max="12546" width="10" style="106" customWidth="1"/>
    <col min="12547" max="12547" width="9.85546875" style="106" customWidth="1"/>
    <col min="12548" max="12548" width="9.5703125" style="106" customWidth="1"/>
    <col min="12549" max="12549" width="10.42578125" style="106" customWidth="1"/>
    <col min="12550" max="12550" width="11" style="106" customWidth="1"/>
    <col min="12551" max="12551" width="10.7109375" style="106" customWidth="1"/>
    <col min="12552" max="12552" width="9.42578125" style="106" customWidth="1"/>
    <col min="12553" max="12553" width="10.42578125" style="106" customWidth="1"/>
    <col min="12554" max="12554" width="9.140625" style="106"/>
    <col min="12555" max="12555" width="11" style="106" customWidth="1"/>
    <col min="12556" max="12556" width="10.42578125" style="106" customWidth="1"/>
    <col min="12557" max="12800" width="9.140625" style="106"/>
    <col min="12801" max="12801" width="20.140625" style="106" customWidth="1"/>
    <col min="12802" max="12802" width="10" style="106" customWidth="1"/>
    <col min="12803" max="12803" width="9.85546875" style="106" customWidth="1"/>
    <col min="12804" max="12804" width="9.5703125" style="106" customWidth="1"/>
    <col min="12805" max="12805" width="10.42578125" style="106" customWidth="1"/>
    <col min="12806" max="12806" width="11" style="106" customWidth="1"/>
    <col min="12807" max="12807" width="10.7109375" style="106" customWidth="1"/>
    <col min="12808" max="12808" width="9.42578125" style="106" customWidth="1"/>
    <col min="12809" max="12809" width="10.42578125" style="106" customWidth="1"/>
    <col min="12810" max="12810" width="9.140625" style="106"/>
    <col min="12811" max="12811" width="11" style="106" customWidth="1"/>
    <col min="12812" max="12812" width="10.42578125" style="106" customWidth="1"/>
    <col min="12813" max="13056" width="9.140625" style="106"/>
    <col min="13057" max="13057" width="20.140625" style="106" customWidth="1"/>
    <col min="13058" max="13058" width="10" style="106" customWidth="1"/>
    <col min="13059" max="13059" width="9.85546875" style="106" customWidth="1"/>
    <col min="13060" max="13060" width="9.5703125" style="106" customWidth="1"/>
    <col min="13061" max="13061" width="10.42578125" style="106" customWidth="1"/>
    <col min="13062" max="13062" width="11" style="106" customWidth="1"/>
    <col min="13063" max="13063" width="10.7109375" style="106" customWidth="1"/>
    <col min="13064" max="13064" width="9.42578125" style="106" customWidth="1"/>
    <col min="13065" max="13065" width="10.42578125" style="106" customWidth="1"/>
    <col min="13066" max="13066" width="9.140625" style="106"/>
    <col min="13067" max="13067" width="11" style="106" customWidth="1"/>
    <col min="13068" max="13068" width="10.42578125" style="106" customWidth="1"/>
    <col min="13069" max="13312" width="9.140625" style="106"/>
    <col min="13313" max="13313" width="20.140625" style="106" customWidth="1"/>
    <col min="13314" max="13314" width="10" style="106" customWidth="1"/>
    <col min="13315" max="13315" width="9.85546875" style="106" customWidth="1"/>
    <col min="13316" max="13316" width="9.5703125" style="106" customWidth="1"/>
    <col min="13317" max="13317" width="10.42578125" style="106" customWidth="1"/>
    <col min="13318" max="13318" width="11" style="106" customWidth="1"/>
    <col min="13319" max="13319" width="10.7109375" style="106" customWidth="1"/>
    <col min="13320" max="13320" width="9.42578125" style="106" customWidth="1"/>
    <col min="13321" max="13321" width="10.42578125" style="106" customWidth="1"/>
    <col min="13322" max="13322" width="9.140625" style="106"/>
    <col min="13323" max="13323" width="11" style="106" customWidth="1"/>
    <col min="13324" max="13324" width="10.42578125" style="106" customWidth="1"/>
    <col min="13325" max="13568" width="9.140625" style="106"/>
    <col min="13569" max="13569" width="20.140625" style="106" customWidth="1"/>
    <col min="13570" max="13570" width="10" style="106" customWidth="1"/>
    <col min="13571" max="13571" width="9.85546875" style="106" customWidth="1"/>
    <col min="13572" max="13572" width="9.5703125" style="106" customWidth="1"/>
    <col min="13573" max="13573" width="10.42578125" style="106" customWidth="1"/>
    <col min="13574" max="13574" width="11" style="106" customWidth="1"/>
    <col min="13575" max="13575" width="10.7109375" style="106" customWidth="1"/>
    <col min="13576" max="13576" width="9.42578125" style="106" customWidth="1"/>
    <col min="13577" max="13577" width="10.42578125" style="106" customWidth="1"/>
    <col min="13578" max="13578" width="9.140625" style="106"/>
    <col min="13579" max="13579" width="11" style="106" customWidth="1"/>
    <col min="13580" max="13580" width="10.42578125" style="106" customWidth="1"/>
    <col min="13581" max="13824" width="9.140625" style="106"/>
    <col min="13825" max="13825" width="20.140625" style="106" customWidth="1"/>
    <col min="13826" max="13826" width="10" style="106" customWidth="1"/>
    <col min="13827" max="13827" width="9.85546875" style="106" customWidth="1"/>
    <col min="13828" max="13828" width="9.5703125" style="106" customWidth="1"/>
    <col min="13829" max="13829" width="10.42578125" style="106" customWidth="1"/>
    <col min="13830" max="13830" width="11" style="106" customWidth="1"/>
    <col min="13831" max="13831" width="10.7109375" style="106" customWidth="1"/>
    <col min="13832" max="13832" width="9.42578125" style="106" customWidth="1"/>
    <col min="13833" max="13833" width="10.42578125" style="106" customWidth="1"/>
    <col min="13834" max="13834" width="9.140625" style="106"/>
    <col min="13835" max="13835" width="11" style="106" customWidth="1"/>
    <col min="13836" max="13836" width="10.42578125" style="106" customWidth="1"/>
    <col min="13837" max="14080" width="9.140625" style="106"/>
    <col min="14081" max="14081" width="20.140625" style="106" customWidth="1"/>
    <col min="14082" max="14082" width="10" style="106" customWidth="1"/>
    <col min="14083" max="14083" width="9.85546875" style="106" customWidth="1"/>
    <col min="14084" max="14084" width="9.5703125" style="106" customWidth="1"/>
    <col min="14085" max="14085" width="10.42578125" style="106" customWidth="1"/>
    <col min="14086" max="14086" width="11" style="106" customWidth="1"/>
    <col min="14087" max="14087" width="10.7109375" style="106" customWidth="1"/>
    <col min="14088" max="14088" width="9.42578125" style="106" customWidth="1"/>
    <col min="14089" max="14089" width="10.42578125" style="106" customWidth="1"/>
    <col min="14090" max="14090" width="9.140625" style="106"/>
    <col min="14091" max="14091" width="11" style="106" customWidth="1"/>
    <col min="14092" max="14092" width="10.42578125" style="106" customWidth="1"/>
    <col min="14093" max="14336" width="9.140625" style="106"/>
    <col min="14337" max="14337" width="20.140625" style="106" customWidth="1"/>
    <col min="14338" max="14338" width="10" style="106" customWidth="1"/>
    <col min="14339" max="14339" width="9.85546875" style="106" customWidth="1"/>
    <col min="14340" max="14340" width="9.5703125" style="106" customWidth="1"/>
    <col min="14341" max="14341" width="10.42578125" style="106" customWidth="1"/>
    <col min="14342" max="14342" width="11" style="106" customWidth="1"/>
    <col min="14343" max="14343" width="10.7109375" style="106" customWidth="1"/>
    <col min="14344" max="14344" width="9.42578125" style="106" customWidth="1"/>
    <col min="14345" max="14345" width="10.42578125" style="106" customWidth="1"/>
    <col min="14346" max="14346" width="9.140625" style="106"/>
    <col min="14347" max="14347" width="11" style="106" customWidth="1"/>
    <col min="14348" max="14348" width="10.42578125" style="106" customWidth="1"/>
    <col min="14349" max="14592" width="9.140625" style="106"/>
    <col min="14593" max="14593" width="20.140625" style="106" customWidth="1"/>
    <col min="14594" max="14594" width="10" style="106" customWidth="1"/>
    <col min="14595" max="14595" width="9.85546875" style="106" customWidth="1"/>
    <col min="14596" max="14596" width="9.5703125" style="106" customWidth="1"/>
    <col min="14597" max="14597" width="10.42578125" style="106" customWidth="1"/>
    <col min="14598" max="14598" width="11" style="106" customWidth="1"/>
    <col min="14599" max="14599" width="10.7109375" style="106" customWidth="1"/>
    <col min="14600" max="14600" width="9.42578125" style="106" customWidth="1"/>
    <col min="14601" max="14601" width="10.42578125" style="106" customWidth="1"/>
    <col min="14602" max="14602" width="9.140625" style="106"/>
    <col min="14603" max="14603" width="11" style="106" customWidth="1"/>
    <col min="14604" max="14604" width="10.42578125" style="106" customWidth="1"/>
    <col min="14605" max="14848" width="9.140625" style="106"/>
    <col min="14849" max="14849" width="20.140625" style="106" customWidth="1"/>
    <col min="14850" max="14850" width="10" style="106" customWidth="1"/>
    <col min="14851" max="14851" width="9.85546875" style="106" customWidth="1"/>
    <col min="14852" max="14852" width="9.5703125" style="106" customWidth="1"/>
    <col min="14853" max="14853" width="10.42578125" style="106" customWidth="1"/>
    <col min="14854" max="14854" width="11" style="106" customWidth="1"/>
    <col min="14855" max="14855" width="10.7109375" style="106" customWidth="1"/>
    <col min="14856" max="14856" width="9.42578125" style="106" customWidth="1"/>
    <col min="14857" max="14857" width="10.42578125" style="106" customWidth="1"/>
    <col min="14858" max="14858" width="9.140625" style="106"/>
    <col min="14859" max="14859" width="11" style="106" customWidth="1"/>
    <col min="14860" max="14860" width="10.42578125" style="106" customWidth="1"/>
    <col min="14861" max="15104" width="9.140625" style="106"/>
    <col min="15105" max="15105" width="20.140625" style="106" customWidth="1"/>
    <col min="15106" max="15106" width="10" style="106" customWidth="1"/>
    <col min="15107" max="15107" width="9.85546875" style="106" customWidth="1"/>
    <col min="15108" max="15108" width="9.5703125" style="106" customWidth="1"/>
    <col min="15109" max="15109" width="10.42578125" style="106" customWidth="1"/>
    <col min="15110" max="15110" width="11" style="106" customWidth="1"/>
    <col min="15111" max="15111" width="10.7109375" style="106" customWidth="1"/>
    <col min="15112" max="15112" width="9.42578125" style="106" customWidth="1"/>
    <col min="15113" max="15113" width="10.42578125" style="106" customWidth="1"/>
    <col min="15114" max="15114" width="9.140625" style="106"/>
    <col min="15115" max="15115" width="11" style="106" customWidth="1"/>
    <col min="15116" max="15116" width="10.42578125" style="106" customWidth="1"/>
    <col min="15117" max="15360" width="9.140625" style="106"/>
    <col min="15361" max="15361" width="20.140625" style="106" customWidth="1"/>
    <col min="15362" max="15362" width="10" style="106" customWidth="1"/>
    <col min="15363" max="15363" width="9.85546875" style="106" customWidth="1"/>
    <col min="15364" max="15364" width="9.5703125" style="106" customWidth="1"/>
    <col min="15365" max="15365" width="10.42578125" style="106" customWidth="1"/>
    <col min="15366" max="15366" width="11" style="106" customWidth="1"/>
    <col min="15367" max="15367" width="10.7109375" style="106" customWidth="1"/>
    <col min="15368" max="15368" width="9.42578125" style="106" customWidth="1"/>
    <col min="15369" max="15369" width="10.42578125" style="106" customWidth="1"/>
    <col min="15370" max="15370" width="9.140625" style="106"/>
    <col min="15371" max="15371" width="11" style="106" customWidth="1"/>
    <col min="15372" max="15372" width="10.42578125" style="106" customWidth="1"/>
    <col min="15373" max="15616" width="9.140625" style="106"/>
    <col min="15617" max="15617" width="20.140625" style="106" customWidth="1"/>
    <col min="15618" max="15618" width="10" style="106" customWidth="1"/>
    <col min="15619" max="15619" width="9.85546875" style="106" customWidth="1"/>
    <col min="15620" max="15620" width="9.5703125" style="106" customWidth="1"/>
    <col min="15621" max="15621" width="10.42578125" style="106" customWidth="1"/>
    <col min="15622" max="15622" width="11" style="106" customWidth="1"/>
    <col min="15623" max="15623" width="10.7109375" style="106" customWidth="1"/>
    <col min="15624" max="15624" width="9.42578125" style="106" customWidth="1"/>
    <col min="15625" max="15625" width="10.42578125" style="106" customWidth="1"/>
    <col min="15626" max="15626" width="9.140625" style="106"/>
    <col min="15627" max="15627" width="11" style="106" customWidth="1"/>
    <col min="15628" max="15628" width="10.42578125" style="106" customWidth="1"/>
    <col min="15629" max="15872" width="9.140625" style="106"/>
    <col min="15873" max="15873" width="20.140625" style="106" customWidth="1"/>
    <col min="15874" max="15874" width="10" style="106" customWidth="1"/>
    <col min="15875" max="15875" width="9.85546875" style="106" customWidth="1"/>
    <col min="15876" max="15876" width="9.5703125" style="106" customWidth="1"/>
    <col min="15877" max="15877" width="10.42578125" style="106" customWidth="1"/>
    <col min="15878" max="15878" width="11" style="106" customWidth="1"/>
    <col min="15879" max="15879" width="10.7109375" style="106" customWidth="1"/>
    <col min="15880" max="15880" width="9.42578125" style="106" customWidth="1"/>
    <col min="15881" max="15881" width="10.42578125" style="106" customWidth="1"/>
    <col min="15882" max="15882" width="9.140625" style="106"/>
    <col min="15883" max="15883" width="11" style="106" customWidth="1"/>
    <col min="15884" max="15884" width="10.42578125" style="106" customWidth="1"/>
    <col min="15885" max="16128" width="9.140625" style="106"/>
    <col min="16129" max="16129" width="20.140625" style="106" customWidth="1"/>
    <col min="16130" max="16130" width="10" style="106" customWidth="1"/>
    <col min="16131" max="16131" width="9.85546875" style="106" customWidth="1"/>
    <col min="16132" max="16132" width="9.5703125" style="106" customWidth="1"/>
    <col min="16133" max="16133" width="10.42578125" style="106" customWidth="1"/>
    <col min="16134" max="16134" width="11" style="106" customWidth="1"/>
    <col min="16135" max="16135" width="10.7109375" style="106" customWidth="1"/>
    <col min="16136" max="16136" width="9.42578125" style="106" customWidth="1"/>
    <col min="16137" max="16137" width="10.42578125" style="106" customWidth="1"/>
    <col min="16138" max="16138" width="9.140625" style="106"/>
    <col min="16139" max="16139" width="11" style="106" customWidth="1"/>
    <col min="16140" max="16140" width="10.42578125" style="106" customWidth="1"/>
    <col min="16141" max="16384" width="9.140625" style="106"/>
  </cols>
  <sheetData>
    <row r="1" spans="1:12" ht="19.5">
      <c r="A1" s="726" t="s">
        <v>426</v>
      </c>
      <c r="B1" s="726"/>
      <c r="C1" s="727"/>
      <c r="D1" s="727"/>
      <c r="E1" s="821" t="s">
        <v>515</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2" t="s">
        <v>8</v>
      </c>
      <c r="B3" s="953"/>
      <c r="C3" s="953"/>
      <c r="D3" s="953"/>
      <c r="E3" s="953"/>
      <c r="F3" s="953"/>
      <c r="G3" s="953"/>
      <c r="H3" s="953"/>
      <c r="I3" s="953"/>
      <c r="J3" s="953"/>
      <c r="K3" s="953"/>
      <c r="L3" s="963"/>
    </row>
    <row r="4" spans="1:12">
      <c r="A4" s="27"/>
      <c r="B4" s="28"/>
      <c r="C4" s="3" t="s">
        <v>9</v>
      </c>
      <c r="D4" s="3"/>
      <c r="E4" s="3"/>
      <c r="F4" s="3"/>
      <c r="G4" s="954"/>
      <c r="H4" s="1455" t="s">
        <v>10</v>
      </c>
      <c r="I4" s="1456"/>
      <c r="J4" s="984" t="s">
        <v>11</v>
      </c>
      <c r="K4" s="955" t="s">
        <v>12</v>
      </c>
      <c r="L4" s="956"/>
    </row>
    <row r="5" spans="1:12" ht="15.75">
      <c r="A5" s="29" t="s">
        <v>13</v>
      </c>
      <c r="B5" s="30" t="s">
        <v>14</v>
      </c>
      <c r="C5" s="957" t="s">
        <v>40</v>
      </c>
      <c r="D5" s="957"/>
      <c r="E5" s="958" t="s">
        <v>41</v>
      </c>
      <c r="F5" s="959"/>
      <c r="G5" s="985"/>
      <c r="H5" s="1453" t="s">
        <v>15</v>
      </c>
      <c r="I5" s="1454"/>
      <c r="J5" s="986" t="s">
        <v>16</v>
      </c>
      <c r="K5" s="960" t="s">
        <v>17</v>
      </c>
      <c r="L5" s="961"/>
    </row>
    <row r="6" spans="1:12" ht="26.25" thickBot="1">
      <c r="A6" s="31" t="s">
        <v>18</v>
      </c>
      <c r="B6" s="32" t="s">
        <v>19</v>
      </c>
      <c r="C6" s="876" t="s">
        <v>514</v>
      </c>
      <c r="D6" s="876" t="s">
        <v>501</v>
      </c>
      <c r="E6" s="951" t="s">
        <v>514</v>
      </c>
      <c r="F6" s="1234" t="s">
        <v>501</v>
      </c>
      <c r="G6" s="983" t="s">
        <v>20</v>
      </c>
      <c r="H6" s="66" t="s">
        <v>514</v>
      </c>
      <c r="I6" s="889" t="s">
        <v>20</v>
      </c>
      <c r="J6" s="987" t="s">
        <v>20</v>
      </c>
      <c r="K6" s="952" t="s">
        <v>514</v>
      </c>
      <c r="L6" s="988" t="s">
        <v>21</v>
      </c>
    </row>
    <row r="7" spans="1:12" ht="15" thickBot="1">
      <c r="A7" s="33" t="s">
        <v>22</v>
      </c>
      <c r="B7" s="34" t="s">
        <v>23</v>
      </c>
      <c r="C7" s="67">
        <v>13159.269972702486</v>
      </c>
      <c r="D7" s="67">
        <v>12925.957986820473</v>
      </c>
      <c r="E7" s="68">
        <v>13422.455372156537</v>
      </c>
      <c r="F7" s="1235">
        <v>13184.477146556883</v>
      </c>
      <c r="G7" s="989">
        <v>1.8049879639087705</v>
      </c>
      <c r="H7" s="69">
        <v>324.154063776599</v>
      </c>
      <c r="I7" s="69">
        <v>-2.2239638034708413</v>
      </c>
      <c r="J7" s="70">
        <v>11.814835014998637</v>
      </c>
      <c r="K7" s="69">
        <v>100</v>
      </c>
      <c r="L7" s="990" t="s">
        <v>23</v>
      </c>
    </row>
    <row r="8" spans="1:12" ht="15" thickBot="1">
      <c r="A8" s="35"/>
      <c r="B8" s="36"/>
      <c r="C8" s="71"/>
      <c r="D8" s="71"/>
      <c r="E8" s="71"/>
      <c r="F8" s="71"/>
      <c r="G8" s="991"/>
      <c r="H8" s="70"/>
      <c r="I8" s="70"/>
      <c r="J8" s="70"/>
      <c r="K8" s="70"/>
      <c r="L8" s="992"/>
    </row>
    <row r="9" spans="1:12" ht="15">
      <c r="A9" s="37" t="s">
        <v>107</v>
      </c>
      <c r="B9" s="38" t="s">
        <v>23</v>
      </c>
      <c r="C9" s="72">
        <v>12771.917416500501</v>
      </c>
      <c r="D9" s="72">
        <v>12183.171531754293</v>
      </c>
      <c r="E9" s="73">
        <v>13027.35576483051</v>
      </c>
      <c r="F9" s="73">
        <v>12426.834962389379</v>
      </c>
      <c r="G9" s="993">
        <v>4.8324517405972349</v>
      </c>
      <c r="H9" s="74">
        <v>224.76190476190476</v>
      </c>
      <c r="I9" s="74">
        <v>14.380117920254198</v>
      </c>
      <c r="J9" s="74">
        <v>-8.695652173913043</v>
      </c>
      <c r="K9" s="74">
        <v>0.12804097311139565</v>
      </c>
      <c r="L9" s="994">
        <v>-2.8762953804339297E-2</v>
      </c>
    </row>
    <row r="10" spans="1:12" ht="15">
      <c r="A10" s="46" t="s">
        <v>108</v>
      </c>
      <c r="B10" s="75" t="s">
        <v>23</v>
      </c>
      <c r="C10" s="76">
        <v>14132.559439905386</v>
      </c>
      <c r="D10" s="76">
        <v>14115.368766589625</v>
      </c>
      <c r="E10" s="77">
        <v>14415.210628703495</v>
      </c>
      <c r="F10" s="77">
        <v>14397.676141921418</v>
      </c>
      <c r="G10" s="995">
        <v>0.12178692317590042</v>
      </c>
      <c r="H10" s="78">
        <v>355.7938729442115</v>
      </c>
      <c r="I10" s="78">
        <v>0.46637196068944708</v>
      </c>
      <c r="J10" s="78">
        <v>9.3248722016569712</v>
      </c>
      <c r="K10" s="78">
        <v>37.814767392232177</v>
      </c>
      <c r="L10" s="996">
        <v>-0.86126205963583402</v>
      </c>
    </row>
    <row r="11" spans="1:12" ht="15">
      <c r="A11" s="39" t="s">
        <v>109</v>
      </c>
      <c r="B11" s="40" t="s">
        <v>23</v>
      </c>
      <c r="C11" s="79">
        <v>14061.647477244345</v>
      </c>
      <c r="D11" s="79">
        <v>14032.420570855227</v>
      </c>
      <c r="E11" s="80">
        <v>14342.880426789232</v>
      </c>
      <c r="F11" s="80">
        <v>14313.068982272333</v>
      </c>
      <c r="G11" s="997">
        <v>0.20828128861687761</v>
      </c>
      <c r="H11" s="81">
        <v>385.10973451327442</v>
      </c>
      <c r="I11" s="81">
        <v>0.51863962556149013</v>
      </c>
      <c r="J11" s="81">
        <v>9.8611111111111107</v>
      </c>
      <c r="K11" s="81">
        <v>9.6457533077251387</v>
      </c>
      <c r="L11" s="998">
        <v>-0.17153602960783054</v>
      </c>
    </row>
    <row r="12" spans="1:12" ht="15">
      <c r="A12" s="39" t="s">
        <v>110</v>
      </c>
      <c r="B12" s="40" t="s">
        <v>23</v>
      </c>
      <c r="C12" s="79" t="s">
        <v>99</v>
      </c>
      <c r="D12" s="79" t="s">
        <v>99</v>
      </c>
      <c r="E12" s="80" t="s">
        <v>99</v>
      </c>
      <c r="F12" s="80" t="s">
        <v>99</v>
      </c>
      <c r="G12" s="997" t="s">
        <v>99</v>
      </c>
      <c r="H12" s="81" t="s">
        <v>99</v>
      </c>
      <c r="I12" s="81" t="s">
        <v>99</v>
      </c>
      <c r="J12" s="81" t="s">
        <v>99</v>
      </c>
      <c r="K12" s="81" t="s">
        <v>99</v>
      </c>
      <c r="L12" s="998" t="s">
        <v>99</v>
      </c>
    </row>
    <row r="13" spans="1:12" ht="15">
      <c r="A13" s="39" t="s">
        <v>97</v>
      </c>
      <c r="B13" s="40" t="s">
        <v>23</v>
      </c>
      <c r="C13" s="79">
        <v>10999.465593616847</v>
      </c>
      <c r="D13" s="79">
        <v>10540.610485119741</v>
      </c>
      <c r="E13" s="80">
        <v>11219.454905489185</v>
      </c>
      <c r="F13" s="80">
        <v>10751.422694822137</v>
      </c>
      <c r="G13" s="997">
        <v>4.3532118860181326</v>
      </c>
      <c r="H13" s="81">
        <v>287.88738400789737</v>
      </c>
      <c r="I13" s="81">
        <v>-8.1638724437883621</v>
      </c>
      <c r="J13" s="81">
        <v>9.584595413241022</v>
      </c>
      <c r="K13" s="81">
        <v>30.882263276629473</v>
      </c>
      <c r="L13" s="998">
        <v>-0.62850847139343458</v>
      </c>
    </row>
    <row r="14" spans="1:12" ht="15.75" thickBot="1">
      <c r="A14" s="41" t="s">
        <v>111</v>
      </c>
      <c r="B14" s="42" t="s">
        <v>23</v>
      </c>
      <c r="C14" s="82">
        <v>13596.37777399912</v>
      </c>
      <c r="D14" s="82">
        <v>13467.128406720944</v>
      </c>
      <c r="E14" s="83">
        <v>13868.305329479103</v>
      </c>
      <c r="F14" s="83">
        <v>13736.470974855363</v>
      </c>
      <c r="G14" s="999">
        <v>0.95973962209844366</v>
      </c>
      <c r="H14" s="84">
        <v>293.88388558482018</v>
      </c>
      <c r="I14" s="84">
        <v>0.76941441965606727</v>
      </c>
      <c r="J14" s="84">
        <v>21.340206185567009</v>
      </c>
      <c r="K14" s="84">
        <v>21.529175050301809</v>
      </c>
      <c r="L14" s="1000">
        <v>1.6900695144414328</v>
      </c>
    </row>
    <row r="15" spans="1:12" ht="15" thickBot="1">
      <c r="A15" s="35"/>
      <c r="B15" s="43"/>
      <c r="C15" s="71"/>
      <c r="D15" s="71"/>
      <c r="E15" s="71"/>
      <c r="F15" s="71"/>
      <c r="G15" s="991"/>
      <c r="H15" s="70"/>
      <c r="I15" s="70"/>
      <c r="J15" s="70"/>
      <c r="K15" s="70"/>
      <c r="L15" s="992"/>
    </row>
    <row r="16" spans="1:12" ht="14.25">
      <c r="A16" s="44" t="s">
        <v>112</v>
      </c>
      <c r="B16" s="45" t="s">
        <v>25</v>
      </c>
      <c r="C16" s="85" t="s">
        <v>253</v>
      </c>
      <c r="D16" s="85" t="s">
        <v>99</v>
      </c>
      <c r="E16" s="86" t="s">
        <v>253</v>
      </c>
      <c r="F16" s="86" t="s">
        <v>99</v>
      </c>
      <c r="G16" s="1001" t="s">
        <v>99</v>
      </c>
      <c r="H16" s="87" t="s">
        <v>253</v>
      </c>
      <c r="I16" s="87" t="s">
        <v>99</v>
      </c>
      <c r="J16" s="88" t="s">
        <v>99</v>
      </c>
      <c r="K16" s="88" t="s">
        <v>99</v>
      </c>
      <c r="L16" s="1002" t="s">
        <v>99</v>
      </c>
    </row>
    <row r="17" spans="1:12" ht="15">
      <c r="A17" s="46" t="s">
        <v>112</v>
      </c>
      <c r="B17" s="47" t="s">
        <v>26</v>
      </c>
      <c r="C17" s="79" t="s">
        <v>253</v>
      </c>
      <c r="D17" s="79" t="s">
        <v>99</v>
      </c>
      <c r="E17" s="80" t="s">
        <v>253</v>
      </c>
      <c r="F17" s="80" t="s">
        <v>99</v>
      </c>
      <c r="G17" s="997" t="s">
        <v>99</v>
      </c>
      <c r="H17" s="81" t="s">
        <v>253</v>
      </c>
      <c r="I17" s="81" t="s">
        <v>99</v>
      </c>
      <c r="J17" s="89" t="s">
        <v>99</v>
      </c>
      <c r="K17" s="89" t="s">
        <v>99</v>
      </c>
      <c r="L17" s="1003" t="s">
        <v>99</v>
      </c>
    </row>
    <row r="18" spans="1:12" ht="15">
      <c r="A18" s="46" t="s">
        <v>112</v>
      </c>
      <c r="B18" s="47" t="s">
        <v>27</v>
      </c>
      <c r="C18" s="79" t="s">
        <v>99</v>
      </c>
      <c r="D18" s="79" t="s">
        <v>99</v>
      </c>
      <c r="E18" s="80" t="s">
        <v>99</v>
      </c>
      <c r="F18" s="80" t="s">
        <v>99</v>
      </c>
      <c r="G18" s="997" t="s">
        <v>99</v>
      </c>
      <c r="H18" s="81" t="s">
        <v>99</v>
      </c>
      <c r="I18" s="81" t="s">
        <v>99</v>
      </c>
      <c r="J18" s="89" t="s">
        <v>99</v>
      </c>
      <c r="K18" s="89" t="s">
        <v>99</v>
      </c>
      <c r="L18" s="1003" t="s">
        <v>99</v>
      </c>
    </row>
    <row r="19" spans="1:12" ht="14.25">
      <c r="A19" s="44" t="s">
        <v>112</v>
      </c>
      <c r="B19" s="48" t="s">
        <v>28</v>
      </c>
      <c r="C19" s="90">
        <v>13455.197767722471</v>
      </c>
      <c r="D19" s="90" t="s">
        <v>253</v>
      </c>
      <c r="E19" s="91">
        <v>13724.301723076922</v>
      </c>
      <c r="F19" s="91" t="s">
        <v>253</v>
      </c>
      <c r="G19" s="1004" t="s">
        <v>99</v>
      </c>
      <c r="H19" s="92">
        <v>260.02</v>
      </c>
      <c r="I19" s="92" t="s">
        <v>99</v>
      </c>
      <c r="J19" s="93" t="s">
        <v>99</v>
      </c>
      <c r="K19" s="93">
        <v>3.0485945978903722E-2</v>
      </c>
      <c r="L19" s="1005" t="s">
        <v>99</v>
      </c>
    </row>
    <row r="20" spans="1:12" ht="15">
      <c r="A20" s="46" t="s">
        <v>112</v>
      </c>
      <c r="B20" s="47" t="s">
        <v>29</v>
      </c>
      <c r="C20" s="79" t="s">
        <v>253</v>
      </c>
      <c r="D20" s="79" t="s">
        <v>253</v>
      </c>
      <c r="E20" s="80" t="s">
        <v>253</v>
      </c>
      <c r="F20" s="80" t="s">
        <v>253</v>
      </c>
      <c r="G20" s="997" t="s">
        <v>99</v>
      </c>
      <c r="H20" s="81" t="s">
        <v>253</v>
      </c>
      <c r="I20" s="81" t="s">
        <v>99</v>
      </c>
      <c r="J20" s="89" t="s">
        <v>99</v>
      </c>
      <c r="K20" s="89">
        <v>1.219437839156149E-2</v>
      </c>
      <c r="L20" s="1003" t="s">
        <v>99</v>
      </c>
    </row>
    <row r="21" spans="1:12" ht="15">
      <c r="A21" s="46" t="s">
        <v>112</v>
      </c>
      <c r="B21" s="47" t="s">
        <v>30</v>
      </c>
      <c r="C21" s="79">
        <v>14282.178431372549</v>
      </c>
      <c r="D21" s="79" t="s">
        <v>99</v>
      </c>
      <c r="E21" s="80">
        <v>14567.822</v>
      </c>
      <c r="F21" s="80" t="s">
        <v>99</v>
      </c>
      <c r="G21" s="997" t="s">
        <v>99</v>
      </c>
      <c r="H21" s="81">
        <v>286.7</v>
      </c>
      <c r="I21" s="81" t="s">
        <v>99</v>
      </c>
      <c r="J21" s="89" t="s">
        <v>99</v>
      </c>
      <c r="K21" s="89">
        <v>1.8291567587342236E-2</v>
      </c>
      <c r="L21" s="1003" t="s">
        <v>99</v>
      </c>
    </row>
    <row r="22" spans="1:12" ht="14.25">
      <c r="A22" s="44" t="s">
        <v>112</v>
      </c>
      <c r="B22" s="48" t="s">
        <v>31</v>
      </c>
      <c r="C22" s="90">
        <v>12440.580143217161</v>
      </c>
      <c r="D22" s="90">
        <v>11996.758331021085</v>
      </c>
      <c r="E22" s="91">
        <v>12689.391746081505</v>
      </c>
      <c r="F22" s="91">
        <v>12236.693497641507</v>
      </c>
      <c r="G22" s="1004">
        <v>3.6995144850792459</v>
      </c>
      <c r="H22" s="92">
        <v>212.66</v>
      </c>
      <c r="I22" s="92">
        <v>10.352863477686567</v>
      </c>
      <c r="J22" s="93">
        <v>-31.818181818181817</v>
      </c>
      <c r="K22" s="93">
        <v>9.1457837936711167E-2</v>
      </c>
      <c r="L22" s="1005">
        <v>-5.8528526939209208E-2</v>
      </c>
    </row>
    <row r="23" spans="1:12" ht="15">
      <c r="A23" s="46" t="s">
        <v>112</v>
      </c>
      <c r="B23" s="47" t="s">
        <v>32</v>
      </c>
      <c r="C23" s="79">
        <v>12313.042156862744</v>
      </c>
      <c r="D23" s="79">
        <v>11848.291176470588</v>
      </c>
      <c r="E23" s="80">
        <v>12559.303</v>
      </c>
      <c r="F23" s="80">
        <v>12085.257</v>
      </c>
      <c r="G23" s="997">
        <v>3.9225148459813499</v>
      </c>
      <c r="H23" s="81">
        <v>205</v>
      </c>
      <c r="I23" s="81">
        <v>8.9845826687931982</v>
      </c>
      <c r="J23" s="89">
        <v>-25</v>
      </c>
      <c r="K23" s="89">
        <v>7.3166270349368942E-2</v>
      </c>
      <c r="L23" s="1003">
        <v>-3.5914722287664055E-2</v>
      </c>
    </row>
    <row r="24" spans="1:12" ht="15.75" thickBot="1">
      <c r="A24" s="49" t="s">
        <v>112</v>
      </c>
      <c r="B24" s="50" t="s">
        <v>33</v>
      </c>
      <c r="C24" s="94">
        <v>12870.365686274508</v>
      </c>
      <c r="D24" s="94">
        <v>12360.080392156862</v>
      </c>
      <c r="E24" s="95">
        <v>13127.772999999999</v>
      </c>
      <c r="F24" s="95">
        <v>12607.281999999999</v>
      </c>
      <c r="G24" s="1006">
        <v>4.1284949444297352</v>
      </c>
      <c r="H24" s="89">
        <v>243.3</v>
      </c>
      <c r="I24" s="89">
        <v>18.682926829268297</v>
      </c>
      <c r="J24" s="89">
        <v>-50</v>
      </c>
      <c r="K24" s="89">
        <v>1.8291567587342236E-2</v>
      </c>
      <c r="L24" s="1003">
        <v>-2.2613804651545142E-2</v>
      </c>
    </row>
    <row r="25" spans="1:12" ht="15" thickBot="1">
      <c r="A25" s="35"/>
      <c r="B25" s="43"/>
      <c r="C25" s="71"/>
      <c r="D25" s="71"/>
      <c r="E25" s="71"/>
      <c r="F25" s="71"/>
      <c r="G25" s="991"/>
      <c r="H25" s="70"/>
      <c r="I25" s="70"/>
      <c r="J25" s="70"/>
      <c r="K25" s="70"/>
      <c r="L25" s="992"/>
    </row>
    <row r="26" spans="1:12" ht="14.25">
      <c r="A26" s="44" t="s">
        <v>113</v>
      </c>
      <c r="B26" s="45" t="s">
        <v>25</v>
      </c>
      <c r="C26" s="85">
        <v>14635.512398855315</v>
      </c>
      <c r="D26" s="85">
        <v>14524.986538048455</v>
      </c>
      <c r="E26" s="86">
        <v>14928.222646832422</v>
      </c>
      <c r="F26" s="86">
        <v>14815.486268809425</v>
      </c>
      <c r="G26" s="1001">
        <v>0.76093606363995914</v>
      </c>
      <c r="H26" s="87">
        <v>413.72770700636943</v>
      </c>
      <c r="I26" s="87">
        <v>-1.4392919313018737</v>
      </c>
      <c r="J26" s="88">
        <v>36.225596529284168</v>
      </c>
      <c r="K26" s="88">
        <v>3.8290348149503077</v>
      </c>
      <c r="L26" s="1002">
        <v>0.68613871459579423</v>
      </c>
    </row>
    <row r="27" spans="1:12" ht="15">
      <c r="A27" s="46" t="s">
        <v>113</v>
      </c>
      <c r="B27" s="47" t="s">
        <v>26</v>
      </c>
      <c r="C27" s="79">
        <v>14703.485294117647</v>
      </c>
      <c r="D27" s="79">
        <v>14561.90294117647</v>
      </c>
      <c r="E27" s="80">
        <v>14997.555</v>
      </c>
      <c r="F27" s="80">
        <v>14853.141</v>
      </c>
      <c r="G27" s="997">
        <v>0.97227919670324725</v>
      </c>
      <c r="H27" s="81">
        <v>408</v>
      </c>
      <c r="I27" s="81">
        <v>-0.94683175528040231</v>
      </c>
      <c r="J27" s="89">
        <v>53.558052434456926</v>
      </c>
      <c r="K27" s="89">
        <v>2.4998475702701057</v>
      </c>
      <c r="L27" s="1003">
        <v>0.67955850563961762</v>
      </c>
    </row>
    <row r="28" spans="1:12" ht="15">
      <c r="A28" s="46" t="s">
        <v>113</v>
      </c>
      <c r="B28" s="47" t="s">
        <v>27</v>
      </c>
      <c r="C28" s="79">
        <v>14512.661764705883</v>
      </c>
      <c r="D28" s="79">
        <v>14476.386274509805</v>
      </c>
      <c r="E28" s="80">
        <v>14802.915000000001</v>
      </c>
      <c r="F28" s="80">
        <v>14765.914000000001</v>
      </c>
      <c r="G28" s="997">
        <v>0.25058387851913672</v>
      </c>
      <c r="H28" s="81">
        <v>424.5</v>
      </c>
      <c r="I28" s="81">
        <v>-1.4166279609846777</v>
      </c>
      <c r="J28" s="89">
        <v>12.371134020618557</v>
      </c>
      <c r="K28" s="89">
        <v>1.3291872446802024</v>
      </c>
      <c r="L28" s="1003">
        <v>6.5802089561772803E-3</v>
      </c>
    </row>
    <row r="29" spans="1:12" ht="14.25">
      <c r="A29" s="44" t="s">
        <v>113</v>
      </c>
      <c r="B29" s="48" t="s">
        <v>28</v>
      </c>
      <c r="C29" s="90">
        <v>14386.600655595779</v>
      </c>
      <c r="D29" s="90">
        <v>14392.096421646271</v>
      </c>
      <c r="E29" s="91">
        <v>14674.332668707695</v>
      </c>
      <c r="F29" s="91">
        <v>14679.938350079196</v>
      </c>
      <c r="G29" s="1004">
        <v>-3.818600077070592E-2</v>
      </c>
      <c r="H29" s="92">
        <v>376.15261489698884</v>
      </c>
      <c r="I29" s="92">
        <v>0.10850347982336615</v>
      </c>
      <c r="J29" s="93">
        <v>6.2886019090398646</v>
      </c>
      <c r="K29" s="93">
        <v>11.541979147612951</v>
      </c>
      <c r="L29" s="1005">
        <v>-0.60009884529678459</v>
      </c>
    </row>
    <row r="30" spans="1:12" ht="15">
      <c r="A30" s="46" t="s">
        <v>113</v>
      </c>
      <c r="B30" s="47" t="s">
        <v>29</v>
      </c>
      <c r="C30" s="79">
        <v>14372.346078431372</v>
      </c>
      <c r="D30" s="79">
        <v>14373.232352941177</v>
      </c>
      <c r="E30" s="80">
        <v>14659.793</v>
      </c>
      <c r="F30" s="80">
        <v>14660.697</v>
      </c>
      <c r="G30" s="997">
        <v>-6.166146125252102E-3</v>
      </c>
      <c r="H30" s="81">
        <v>363.9</v>
      </c>
      <c r="I30" s="81">
        <v>0.85920177383591068</v>
      </c>
      <c r="J30" s="89">
        <v>8.7527352297592991</v>
      </c>
      <c r="K30" s="89">
        <v>6.0606060606060606</v>
      </c>
      <c r="L30" s="1003">
        <v>-0.17064564378444924</v>
      </c>
    </row>
    <row r="31" spans="1:12" ht="15">
      <c r="A31" s="46" t="s">
        <v>113</v>
      </c>
      <c r="B31" s="47" t="s">
        <v>30</v>
      </c>
      <c r="C31" s="79">
        <v>14401.321568627451</v>
      </c>
      <c r="D31" s="79">
        <v>14410.422549019608</v>
      </c>
      <c r="E31" s="80">
        <v>14689.348</v>
      </c>
      <c r="F31" s="80">
        <v>14698.630999999999</v>
      </c>
      <c r="G31" s="997">
        <v>-6.3155541492261741E-2</v>
      </c>
      <c r="H31" s="81">
        <v>389.7</v>
      </c>
      <c r="I31" s="81">
        <v>-0.45977011494253167</v>
      </c>
      <c r="J31" s="89">
        <v>3.6908881199538639</v>
      </c>
      <c r="K31" s="89">
        <v>5.4813730870068893</v>
      </c>
      <c r="L31" s="1003">
        <v>-0.42945320151233624</v>
      </c>
    </row>
    <row r="32" spans="1:12" ht="14.25">
      <c r="A32" s="44" t="s">
        <v>113</v>
      </c>
      <c r="B32" s="48" t="s">
        <v>31</v>
      </c>
      <c r="C32" s="90">
        <v>13880.239404727081</v>
      </c>
      <c r="D32" s="90">
        <v>13884.680601507875</v>
      </c>
      <c r="E32" s="91">
        <v>14157.844192821623</v>
      </c>
      <c r="F32" s="91">
        <v>14162.374213538033</v>
      </c>
      <c r="G32" s="1004">
        <v>-3.1986308567378552E-2</v>
      </c>
      <c r="H32" s="92">
        <v>335.44028796522684</v>
      </c>
      <c r="I32" s="92">
        <v>0.39796687532261538</v>
      </c>
      <c r="J32" s="93">
        <v>7.2865053920139911</v>
      </c>
      <c r="K32" s="93">
        <v>22.443753429668924</v>
      </c>
      <c r="L32" s="1005">
        <v>-0.94730192893483789</v>
      </c>
    </row>
    <row r="33" spans="1:12" ht="15">
      <c r="A33" s="46" t="s">
        <v>113</v>
      </c>
      <c r="B33" s="47" t="s">
        <v>32</v>
      </c>
      <c r="C33" s="79">
        <v>13824.88137254902</v>
      </c>
      <c r="D33" s="79">
        <v>13822.571568627451</v>
      </c>
      <c r="E33" s="80">
        <v>14101.379000000001</v>
      </c>
      <c r="F33" s="80">
        <v>14099.022999999999</v>
      </c>
      <c r="G33" s="997">
        <v>1.6710377733276882E-2</v>
      </c>
      <c r="H33" s="81">
        <v>323.7</v>
      </c>
      <c r="I33" s="81">
        <v>0.65298507462685496</v>
      </c>
      <c r="J33" s="89">
        <v>12.683916793505833</v>
      </c>
      <c r="K33" s="89">
        <v>13.541857203829036</v>
      </c>
      <c r="L33" s="1003">
        <v>0.10444242335453424</v>
      </c>
    </row>
    <row r="34" spans="1:12" ht="15.75" thickBot="1">
      <c r="A34" s="49" t="s">
        <v>113</v>
      </c>
      <c r="B34" s="50" t="s">
        <v>33</v>
      </c>
      <c r="C34" s="94">
        <v>13957.395098039215</v>
      </c>
      <c r="D34" s="94">
        <v>13961.51274509804</v>
      </c>
      <c r="E34" s="95">
        <v>14236.543</v>
      </c>
      <c r="F34" s="95">
        <v>14240.743</v>
      </c>
      <c r="G34" s="1006">
        <v>-2.9492843175392799E-2</v>
      </c>
      <c r="H34" s="89">
        <v>353.3</v>
      </c>
      <c r="I34" s="89">
        <v>0.65527065527065853</v>
      </c>
      <c r="J34" s="89">
        <v>0</v>
      </c>
      <c r="K34" s="89">
        <v>8.9018962258398879</v>
      </c>
      <c r="L34" s="1003">
        <v>-1.0517443522893721</v>
      </c>
    </row>
    <row r="35" spans="1:12" ht="15.75" thickBot="1">
      <c r="A35" s="51"/>
      <c r="B35" s="52"/>
      <c r="C35" s="96"/>
      <c r="D35" s="96"/>
      <c r="E35" s="96"/>
      <c r="F35" s="96"/>
      <c r="G35" s="1007"/>
      <c r="H35" s="97"/>
      <c r="I35" s="97"/>
      <c r="J35" s="97"/>
      <c r="K35" s="97"/>
      <c r="L35" s="1008"/>
    </row>
    <row r="36" spans="1:12" ht="15">
      <c r="A36" s="46" t="s">
        <v>114</v>
      </c>
      <c r="B36" s="53" t="s">
        <v>30</v>
      </c>
      <c r="C36" s="98">
        <v>14324.033333333333</v>
      </c>
      <c r="D36" s="98">
        <v>14293.813725490196</v>
      </c>
      <c r="E36" s="99">
        <v>14610.513999999999</v>
      </c>
      <c r="F36" s="99">
        <v>14579.69</v>
      </c>
      <c r="G36" s="1009">
        <v>0.21141738953296471</v>
      </c>
      <c r="H36" s="100">
        <v>410.9</v>
      </c>
      <c r="I36" s="100">
        <v>1.657595249876296</v>
      </c>
      <c r="J36" s="100">
        <v>32.241813602015114</v>
      </c>
      <c r="K36" s="100">
        <v>3.2010243277848911</v>
      </c>
      <c r="L36" s="1010">
        <v>0.49445219797850992</v>
      </c>
    </row>
    <row r="37" spans="1:12" ht="15.75" thickBot="1">
      <c r="A37" s="49" t="s">
        <v>114</v>
      </c>
      <c r="B37" s="50" t="s">
        <v>33</v>
      </c>
      <c r="C37" s="94">
        <v>13917.798039215686</v>
      </c>
      <c r="D37" s="94">
        <v>13925.199999999999</v>
      </c>
      <c r="E37" s="95">
        <v>14196.154</v>
      </c>
      <c r="F37" s="95">
        <v>14203.704</v>
      </c>
      <c r="G37" s="1006">
        <v>-5.3155148825963089E-2</v>
      </c>
      <c r="H37" s="89">
        <v>372.3</v>
      </c>
      <c r="I37" s="89">
        <v>-0.74646760863769956</v>
      </c>
      <c r="J37" s="89">
        <v>1.3422818791946309</v>
      </c>
      <c r="K37" s="89">
        <v>6.4447289799402476</v>
      </c>
      <c r="L37" s="1003">
        <v>-0.66598822758634135</v>
      </c>
    </row>
    <row r="38" spans="1:12" ht="15.75" thickBot="1">
      <c r="A38" s="51"/>
      <c r="B38" s="52"/>
      <c r="C38" s="96"/>
      <c r="D38" s="96"/>
      <c r="E38" s="96"/>
      <c r="F38" s="96"/>
      <c r="G38" s="1007"/>
      <c r="H38" s="97"/>
      <c r="I38" s="97"/>
      <c r="J38" s="97"/>
      <c r="K38" s="97"/>
      <c r="L38" s="1008"/>
    </row>
    <row r="39" spans="1:12" ht="14.25">
      <c r="A39" s="44" t="s">
        <v>115</v>
      </c>
      <c r="B39" s="45" t="s">
        <v>25</v>
      </c>
      <c r="C39" s="85" t="s">
        <v>99</v>
      </c>
      <c r="D39" s="85" t="s">
        <v>99</v>
      </c>
      <c r="E39" s="86" t="s">
        <v>99</v>
      </c>
      <c r="F39" s="86" t="s">
        <v>99</v>
      </c>
      <c r="G39" s="1001" t="s">
        <v>99</v>
      </c>
      <c r="H39" s="87" t="s">
        <v>99</v>
      </c>
      <c r="I39" s="87" t="s">
        <v>99</v>
      </c>
      <c r="J39" s="88" t="s">
        <v>99</v>
      </c>
      <c r="K39" s="88" t="s">
        <v>99</v>
      </c>
      <c r="L39" s="1002" t="s">
        <v>99</v>
      </c>
    </row>
    <row r="40" spans="1:12" ht="15">
      <c r="A40" s="39" t="s">
        <v>115</v>
      </c>
      <c r="B40" s="47" t="s">
        <v>26</v>
      </c>
      <c r="C40" s="79" t="s">
        <v>99</v>
      </c>
      <c r="D40" s="79" t="s">
        <v>99</v>
      </c>
      <c r="E40" s="80" t="s">
        <v>99</v>
      </c>
      <c r="F40" s="80" t="s">
        <v>99</v>
      </c>
      <c r="G40" s="997" t="s">
        <v>99</v>
      </c>
      <c r="H40" s="81" t="s">
        <v>99</v>
      </c>
      <c r="I40" s="81" t="s">
        <v>99</v>
      </c>
      <c r="J40" s="89" t="s">
        <v>99</v>
      </c>
      <c r="K40" s="89" t="s">
        <v>99</v>
      </c>
      <c r="L40" s="1003" t="s">
        <v>99</v>
      </c>
    </row>
    <row r="41" spans="1:12" ht="15">
      <c r="A41" s="39" t="s">
        <v>115</v>
      </c>
      <c r="B41" s="47" t="s">
        <v>27</v>
      </c>
      <c r="C41" s="79" t="s">
        <v>99</v>
      </c>
      <c r="D41" s="79" t="s">
        <v>99</v>
      </c>
      <c r="E41" s="80" t="s">
        <v>99</v>
      </c>
      <c r="F41" s="80" t="s">
        <v>99</v>
      </c>
      <c r="G41" s="997" t="s">
        <v>99</v>
      </c>
      <c r="H41" s="81" t="s">
        <v>99</v>
      </c>
      <c r="I41" s="81" t="s">
        <v>99</v>
      </c>
      <c r="J41" s="89" t="s">
        <v>99</v>
      </c>
      <c r="K41" s="89" t="s">
        <v>99</v>
      </c>
      <c r="L41" s="1003" t="s">
        <v>99</v>
      </c>
    </row>
    <row r="42" spans="1:12" ht="15">
      <c r="A42" s="39" t="s">
        <v>115</v>
      </c>
      <c r="B42" s="47" t="s">
        <v>34</v>
      </c>
      <c r="C42" s="79" t="s">
        <v>99</v>
      </c>
      <c r="D42" s="79" t="s">
        <v>99</v>
      </c>
      <c r="E42" s="80" t="s">
        <v>99</v>
      </c>
      <c r="F42" s="80" t="s">
        <v>99</v>
      </c>
      <c r="G42" s="997" t="s">
        <v>99</v>
      </c>
      <c r="H42" s="81" t="s">
        <v>99</v>
      </c>
      <c r="I42" s="81" t="s">
        <v>99</v>
      </c>
      <c r="J42" s="89" t="s">
        <v>99</v>
      </c>
      <c r="K42" s="89" t="s">
        <v>99</v>
      </c>
      <c r="L42" s="1003" t="s">
        <v>99</v>
      </c>
    </row>
    <row r="43" spans="1:12" ht="14.25">
      <c r="A43" s="54" t="s">
        <v>115</v>
      </c>
      <c r="B43" s="48" t="s">
        <v>28</v>
      </c>
      <c r="C43" s="90" t="s">
        <v>99</v>
      </c>
      <c r="D43" s="90" t="s">
        <v>99</v>
      </c>
      <c r="E43" s="91" t="s">
        <v>99</v>
      </c>
      <c r="F43" s="91" t="s">
        <v>99</v>
      </c>
      <c r="G43" s="1004" t="s">
        <v>99</v>
      </c>
      <c r="H43" s="92" t="s">
        <v>99</v>
      </c>
      <c r="I43" s="92" t="s">
        <v>99</v>
      </c>
      <c r="J43" s="93" t="s">
        <v>99</v>
      </c>
      <c r="K43" s="93" t="s">
        <v>99</v>
      </c>
      <c r="L43" s="1005" t="s">
        <v>99</v>
      </c>
    </row>
    <row r="44" spans="1:12" ht="15">
      <c r="A44" s="39" t="s">
        <v>115</v>
      </c>
      <c r="B44" s="47" t="s">
        <v>30</v>
      </c>
      <c r="C44" s="79" t="s">
        <v>99</v>
      </c>
      <c r="D44" s="79" t="s">
        <v>99</v>
      </c>
      <c r="E44" s="80" t="s">
        <v>99</v>
      </c>
      <c r="F44" s="80" t="s">
        <v>99</v>
      </c>
      <c r="G44" s="997" t="s">
        <v>99</v>
      </c>
      <c r="H44" s="81" t="s">
        <v>99</v>
      </c>
      <c r="I44" s="81" t="s">
        <v>99</v>
      </c>
      <c r="J44" s="89" t="s">
        <v>99</v>
      </c>
      <c r="K44" s="89" t="s">
        <v>99</v>
      </c>
      <c r="L44" s="1003" t="s">
        <v>99</v>
      </c>
    </row>
    <row r="45" spans="1:12" ht="15">
      <c r="A45" s="39" t="s">
        <v>115</v>
      </c>
      <c r="B45" s="47" t="s">
        <v>35</v>
      </c>
      <c r="C45" s="79" t="s">
        <v>99</v>
      </c>
      <c r="D45" s="79" t="s">
        <v>99</v>
      </c>
      <c r="E45" s="80" t="s">
        <v>99</v>
      </c>
      <c r="F45" s="80" t="s">
        <v>99</v>
      </c>
      <c r="G45" s="997" t="s">
        <v>99</v>
      </c>
      <c r="H45" s="81" t="s">
        <v>99</v>
      </c>
      <c r="I45" s="81" t="s">
        <v>99</v>
      </c>
      <c r="J45" s="89" t="s">
        <v>99</v>
      </c>
      <c r="K45" s="89" t="s">
        <v>99</v>
      </c>
      <c r="L45" s="1003" t="s">
        <v>99</v>
      </c>
    </row>
    <row r="46" spans="1:12" ht="14.25">
      <c r="A46" s="54" t="s">
        <v>115</v>
      </c>
      <c r="B46" s="48" t="s">
        <v>31</v>
      </c>
      <c r="C46" s="90" t="s">
        <v>99</v>
      </c>
      <c r="D46" s="90" t="s">
        <v>99</v>
      </c>
      <c r="E46" s="91" t="s">
        <v>99</v>
      </c>
      <c r="F46" s="91" t="s">
        <v>99</v>
      </c>
      <c r="G46" s="1004" t="s">
        <v>99</v>
      </c>
      <c r="H46" s="92" t="s">
        <v>99</v>
      </c>
      <c r="I46" s="92" t="s">
        <v>99</v>
      </c>
      <c r="J46" s="93" t="s">
        <v>99</v>
      </c>
      <c r="K46" s="93" t="s">
        <v>99</v>
      </c>
      <c r="L46" s="1005" t="s">
        <v>99</v>
      </c>
    </row>
    <row r="47" spans="1:12" ht="15">
      <c r="A47" s="39" t="s">
        <v>115</v>
      </c>
      <c r="B47" s="47" t="s">
        <v>33</v>
      </c>
      <c r="C47" s="79" t="s">
        <v>99</v>
      </c>
      <c r="D47" s="79" t="s">
        <v>99</v>
      </c>
      <c r="E47" s="80" t="s">
        <v>99</v>
      </c>
      <c r="F47" s="80" t="s">
        <v>99</v>
      </c>
      <c r="G47" s="997" t="s">
        <v>99</v>
      </c>
      <c r="H47" s="81" t="s">
        <v>99</v>
      </c>
      <c r="I47" s="81" t="s">
        <v>99</v>
      </c>
      <c r="J47" s="89" t="s">
        <v>99</v>
      </c>
      <c r="K47" s="89" t="s">
        <v>99</v>
      </c>
      <c r="L47" s="1003" t="s">
        <v>99</v>
      </c>
    </row>
    <row r="48" spans="1:12" ht="15.75" thickBot="1">
      <c r="A48" s="55" t="s">
        <v>115</v>
      </c>
      <c r="B48" s="47" t="s">
        <v>36</v>
      </c>
      <c r="C48" s="94" t="s">
        <v>99</v>
      </c>
      <c r="D48" s="94" t="s">
        <v>99</v>
      </c>
      <c r="E48" s="95" t="s">
        <v>99</v>
      </c>
      <c r="F48" s="95" t="s">
        <v>99</v>
      </c>
      <c r="G48" s="1006" t="s">
        <v>99</v>
      </c>
      <c r="H48" s="89" t="s">
        <v>99</v>
      </c>
      <c r="I48" s="89" t="s">
        <v>99</v>
      </c>
      <c r="J48" s="89" t="s">
        <v>99</v>
      </c>
      <c r="K48" s="89" t="s">
        <v>99</v>
      </c>
      <c r="L48" s="1003" t="s">
        <v>99</v>
      </c>
    </row>
    <row r="49" spans="1:12" ht="15.75" thickBot="1">
      <c r="A49" s="51"/>
      <c r="B49" s="52"/>
      <c r="C49" s="96"/>
      <c r="D49" s="96"/>
      <c r="E49" s="96"/>
      <c r="F49" s="96"/>
      <c r="G49" s="1007"/>
      <c r="H49" s="97"/>
      <c r="I49" s="97"/>
      <c r="J49" s="97"/>
      <c r="K49" s="97"/>
      <c r="L49" s="1008"/>
    </row>
    <row r="50" spans="1:12" ht="14.25">
      <c r="A50" s="44" t="s">
        <v>24</v>
      </c>
      <c r="B50" s="45" t="s">
        <v>28</v>
      </c>
      <c r="C50" s="85">
        <v>11670.399438518674</v>
      </c>
      <c r="D50" s="85">
        <v>11507.540894501857</v>
      </c>
      <c r="E50" s="86">
        <v>11903.807427289048</v>
      </c>
      <c r="F50" s="86">
        <v>11737.691712391894</v>
      </c>
      <c r="G50" s="1001">
        <v>1.415233241488018</v>
      </c>
      <c r="H50" s="87">
        <v>356.153452685422</v>
      </c>
      <c r="I50" s="87">
        <v>0.95122615590843385</v>
      </c>
      <c r="J50" s="88">
        <v>-12.91759465478842</v>
      </c>
      <c r="K50" s="88">
        <v>2.3840009755502716</v>
      </c>
      <c r="L50" s="1002">
        <v>-0.67708438032646656</v>
      </c>
    </row>
    <row r="51" spans="1:12" ht="15">
      <c r="A51" s="46" t="s">
        <v>24</v>
      </c>
      <c r="B51" s="47" t="s">
        <v>29</v>
      </c>
      <c r="C51" s="79">
        <v>11225.285294117646</v>
      </c>
      <c r="D51" s="79">
        <v>11328.803921568626</v>
      </c>
      <c r="E51" s="80">
        <v>11449.790999999999</v>
      </c>
      <c r="F51" s="80">
        <v>11555.38</v>
      </c>
      <c r="G51" s="997">
        <v>-0.91376484373512556</v>
      </c>
      <c r="H51" s="81">
        <v>336.7</v>
      </c>
      <c r="I51" s="81">
        <v>-0.32563647128479062</v>
      </c>
      <c r="J51" s="89">
        <v>-36.170212765957451</v>
      </c>
      <c r="K51" s="89">
        <v>0.36583135174684467</v>
      </c>
      <c r="L51" s="1003">
        <v>-0.27501947999572418</v>
      </c>
    </row>
    <row r="52" spans="1:12" ht="15">
      <c r="A52" s="46" t="s">
        <v>24</v>
      </c>
      <c r="B52" s="47" t="s">
        <v>30</v>
      </c>
      <c r="C52" s="79">
        <v>11669.961764705882</v>
      </c>
      <c r="D52" s="79">
        <v>11591.680392156863</v>
      </c>
      <c r="E52" s="80">
        <v>11903.361000000001</v>
      </c>
      <c r="F52" s="80">
        <v>11823.513999999999</v>
      </c>
      <c r="G52" s="997">
        <v>0.67532376584492204</v>
      </c>
      <c r="H52" s="81">
        <v>344</v>
      </c>
      <c r="I52" s="81">
        <v>0.23310023310023645</v>
      </c>
      <c r="J52" s="89">
        <v>-22.549019607843139</v>
      </c>
      <c r="K52" s="89">
        <v>0.96335589293335777</v>
      </c>
      <c r="L52" s="1003">
        <v>-0.42742676318881301</v>
      </c>
    </row>
    <row r="53" spans="1:12" ht="15">
      <c r="A53" s="46" t="s">
        <v>24</v>
      </c>
      <c r="B53" s="47" t="s">
        <v>35</v>
      </c>
      <c r="C53" s="79">
        <v>11809.736274509803</v>
      </c>
      <c r="D53" s="79">
        <v>11503.717647058822</v>
      </c>
      <c r="E53" s="80">
        <v>12045.931</v>
      </c>
      <c r="F53" s="80">
        <v>11733.791999999999</v>
      </c>
      <c r="G53" s="997">
        <v>2.6601715796564407</v>
      </c>
      <c r="H53" s="81">
        <v>374</v>
      </c>
      <c r="I53" s="81">
        <v>-0.2932551319648154</v>
      </c>
      <c r="J53" s="89">
        <v>14.569536423841059</v>
      </c>
      <c r="K53" s="89">
        <v>1.0548137308700689</v>
      </c>
      <c r="L53" s="1003">
        <v>2.5361862858070072E-2</v>
      </c>
    </row>
    <row r="54" spans="1:12" ht="14.25">
      <c r="A54" s="44" t="s">
        <v>24</v>
      </c>
      <c r="B54" s="48" t="s">
        <v>31</v>
      </c>
      <c r="C54" s="90">
        <v>11412.118627252175</v>
      </c>
      <c r="D54" s="90">
        <v>11181.570328719723</v>
      </c>
      <c r="E54" s="91">
        <v>11640.36099979722</v>
      </c>
      <c r="F54" s="91">
        <v>11405.201735294118</v>
      </c>
      <c r="G54" s="1004">
        <v>2.0618597545310067</v>
      </c>
      <c r="H54" s="92">
        <v>303.85157116451018</v>
      </c>
      <c r="I54" s="92">
        <v>0.85876564422403212</v>
      </c>
      <c r="J54" s="93">
        <v>15.969989281886388</v>
      </c>
      <c r="K54" s="93">
        <v>19.7914761295043</v>
      </c>
      <c r="L54" s="1005">
        <v>0.70911998006333832</v>
      </c>
    </row>
    <row r="55" spans="1:12" ht="15">
      <c r="A55" s="46" t="s">
        <v>24</v>
      </c>
      <c r="B55" s="47" t="s">
        <v>32</v>
      </c>
      <c r="C55" s="79">
        <v>11029.84019607843</v>
      </c>
      <c r="D55" s="79">
        <v>10867.026470588235</v>
      </c>
      <c r="E55" s="80">
        <v>11250.437</v>
      </c>
      <c r="F55" s="80">
        <v>11084.367</v>
      </c>
      <c r="G55" s="997">
        <v>1.4982362096094408</v>
      </c>
      <c r="H55" s="81">
        <v>277.7</v>
      </c>
      <c r="I55" s="81">
        <v>1.2026239067055435</v>
      </c>
      <c r="J55" s="89">
        <v>7.9079079079079069</v>
      </c>
      <c r="K55" s="89">
        <v>6.5727699530516439</v>
      </c>
      <c r="L55" s="1003">
        <v>-0.23797452472310443</v>
      </c>
    </row>
    <row r="56" spans="1:12" ht="15">
      <c r="A56" s="46" t="s">
        <v>24</v>
      </c>
      <c r="B56" s="47" t="s">
        <v>33</v>
      </c>
      <c r="C56" s="79">
        <v>11556.119607843137</v>
      </c>
      <c r="D56" s="79">
        <v>11344.678431372549</v>
      </c>
      <c r="E56" s="80">
        <v>11787.242</v>
      </c>
      <c r="F56" s="80">
        <v>11571.572</v>
      </c>
      <c r="G56" s="997">
        <v>1.8637917130014841</v>
      </c>
      <c r="H56" s="81">
        <v>309.5</v>
      </c>
      <c r="I56" s="81">
        <v>0.7486979166666704</v>
      </c>
      <c r="J56" s="89">
        <v>21.033210332103323</v>
      </c>
      <c r="K56" s="89">
        <v>9.9993902810804229</v>
      </c>
      <c r="L56" s="1003">
        <v>0.76159371713169044</v>
      </c>
    </row>
    <row r="57" spans="1:12" ht="15">
      <c r="A57" s="46" t="s">
        <v>24</v>
      </c>
      <c r="B57" s="47" t="s">
        <v>36</v>
      </c>
      <c r="C57" s="79">
        <v>11642.559803921569</v>
      </c>
      <c r="D57" s="79">
        <v>11301.418627450981</v>
      </c>
      <c r="E57" s="80">
        <v>11875.411</v>
      </c>
      <c r="F57" s="80">
        <v>11527.447</v>
      </c>
      <c r="G57" s="997">
        <v>3.0185695063269424</v>
      </c>
      <c r="H57" s="81">
        <v>339.7</v>
      </c>
      <c r="I57" s="81">
        <v>-1.1062590975254762</v>
      </c>
      <c r="J57" s="89">
        <v>18.651685393258425</v>
      </c>
      <c r="K57" s="89">
        <v>3.2193158953722336</v>
      </c>
      <c r="L57" s="1003">
        <v>0.18550078765475364</v>
      </c>
    </row>
    <row r="58" spans="1:12" ht="14.25">
      <c r="A58" s="44" t="s">
        <v>24</v>
      </c>
      <c r="B58" s="48" t="s">
        <v>37</v>
      </c>
      <c r="C58" s="90">
        <v>9494.8285781410214</v>
      </c>
      <c r="D58" s="90">
        <v>8989.735613630135</v>
      </c>
      <c r="E58" s="91">
        <v>9684.7251497038415</v>
      </c>
      <c r="F58" s="91">
        <v>9169.5303259027387</v>
      </c>
      <c r="G58" s="1004">
        <v>5.618551937668431</v>
      </c>
      <c r="H58" s="92">
        <v>232.90714285714287</v>
      </c>
      <c r="I58" s="92">
        <v>-28.449513951333032</v>
      </c>
      <c r="J58" s="93">
        <v>3.9301310043668125</v>
      </c>
      <c r="K58" s="93">
        <v>8.7067861715749046</v>
      </c>
      <c r="L58" s="1005">
        <v>-0.660544071130305</v>
      </c>
    </row>
    <row r="59" spans="1:12" ht="15">
      <c r="A59" s="46" t="s">
        <v>24</v>
      </c>
      <c r="B59" s="47" t="s">
        <v>101</v>
      </c>
      <c r="C59" s="101">
        <v>8984.4960784313716</v>
      </c>
      <c r="D59" s="101">
        <v>8724.7196078431371</v>
      </c>
      <c r="E59" s="102">
        <v>9164.1859999999997</v>
      </c>
      <c r="F59" s="102">
        <v>8899.2139999999999</v>
      </c>
      <c r="G59" s="1011">
        <v>2.9774764378067515</v>
      </c>
      <c r="H59" s="103">
        <v>218.1</v>
      </c>
      <c r="I59" s="103">
        <v>-42.071713147410364</v>
      </c>
      <c r="J59" s="104">
        <v>0.75471698113207553</v>
      </c>
      <c r="K59" s="104">
        <v>4.8838485458203769</v>
      </c>
      <c r="L59" s="1012">
        <v>-0.53611327583220003</v>
      </c>
    </row>
    <row r="60" spans="1:12" ht="15">
      <c r="A60" s="46" t="s">
        <v>24</v>
      </c>
      <c r="B60" s="47" t="s">
        <v>38</v>
      </c>
      <c r="C60" s="79">
        <v>9901.7666666666664</v>
      </c>
      <c r="D60" s="79">
        <v>9514.9460784313724</v>
      </c>
      <c r="E60" s="80">
        <v>10099.802</v>
      </c>
      <c r="F60" s="80">
        <v>9705.2450000000008</v>
      </c>
      <c r="G60" s="997">
        <v>4.0653996885189283</v>
      </c>
      <c r="H60" s="81">
        <v>241.1</v>
      </c>
      <c r="I60" s="81">
        <v>-1.1885245901639367</v>
      </c>
      <c r="J60" s="89">
        <v>14.320388349514563</v>
      </c>
      <c r="K60" s="89">
        <v>2.8717761112127307</v>
      </c>
      <c r="L60" s="1003">
        <v>6.2940550809130968E-2</v>
      </c>
    </row>
    <row r="61" spans="1:12" ht="15.75" thickBot="1">
      <c r="A61" s="46" t="s">
        <v>24</v>
      </c>
      <c r="B61" s="47" t="s">
        <v>39</v>
      </c>
      <c r="C61" s="79">
        <v>10463.95882352941</v>
      </c>
      <c r="D61" s="79">
        <v>9549.3313725490189</v>
      </c>
      <c r="E61" s="80">
        <v>10673.237999999999</v>
      </c>
      <c r="F61" s="80">
        <v>9740.3179999999993</v>
      </c>
      <c r="G61" s="997">
        <v>9.5779213779262662</v>
      </c>
      <c r="H61" s="81">
        <v>284.2</v>
      </c>
      <c r="I61" s="81">
        <v>0.10567101091934182</v>
      </c>
      <c r="J61" s="89">
        <v>-6.5868263473053901</v>
      </c>
      <c r="K61" s="89">
        <v>0.9511615145417962</v>
      </c>
      <c r="L61" s="1003">
        <v>-0.18737134610723571</v>
      </c>
    </row>
    <row r="62" spans="1:12" ht="15.75" thickBot="1">
      <c r="A62" s="51"/>
      <c r="B62" s="52"/>
      <c r="C62" s="96"/>
      <c r="D62" s="96"/>
      <c r="E62" s="96"/>
      <c r="F62" s="96"/>
      <c r="G62" s="1007"/>
      <c r="H62" s="97"/>
      <c r="I62" s="97"/>
      <c r="J62" s="97"/>
      <c r="K62" s="97"/>
      <c r="L62" s="1008"/>
    </row>
    <row r="63" spans="1:12" ht="14.25">
      <c r="A63" s="44" t="s">
        <v>116</v>
      </c>
      <c r="B63" s="48" t="s">
        <v>25</v>
      </c>
      <c r="C63" s="90">
        <v>14519.06919537296</v>
      </c>
      <c r="D63" s="90">
        <v>14382.367764570126</v>
      </c>
      <c r="E63" s="91">
        <v>14809.450579280419</v>
      </c>
      <c r="F63" s="91">
        <v>14670.015119861529</v>
      </c>
      <c r="G63" s="1004">
        <v>0.95047931634446758</v>
      </c>
      <c r="H63" s="92">
        <v>339.31779141104295</v>
      </c>
      <c r="I63" s="92">
        <v>2.4071374833748607</v>
      </c>
      <c r="J63" s="93">
        <v>16.845878136200717</v>
      </c>
      <c r="K63" s="93">
        <v>1.987683677824523</v>
      </c>
      <c r="L63" s="1005">
        <v>8.5583868716260225E-2</v>
      </c>
    </row>
    <row r="64" spans="1:12" ht="15">
      <c r="A64" s="46" t="s">
        <v>116</v>
      </c>
      <c r="B64" s="47" t="s">
        <v>26</v>
      </c>
      <c r="C64" s="79">
        <v>14384.389215686273</v>
      </c>
      <c r="D64" s="79">
        <v>14289.103921568627</v>
      </c>
      <c r="E64" s="80">
        <v>14672.076999999999</v>
      </c>
      <c r="F64" s="80">
        <v>14574.886</v>
      </c>
      <c r="G64" s="997">
        <v>0.66683883496583707</v>
      </c>
      <c r="H64" s="81">
        <v>305.2</v>
      </c>
      <c r="I64" s="81">
        <v>4.1993854557869623</v>
      </c>
      <c r="J64" s="89">
        <v>-20.689655172413794</v>
      </c>
      <c r="K64" s="89">
        <v>0.28047070300591426</v>
      </c>
      <c r="L64" s="1003">
        <v>-0.11494789530333033</v>
      </c>
    </row>
    <row r="65" spans="1:12" ht="15">
      <c r="A65" s="46" t="s">
        <v>116</v>
      </c>
      <c r="B65" s="47" t="s">
        <v>27</v>
      </c>
      <c r="C65" s="79">
        <v>14518.406862745098</v>
      </c>
      <c r="D65" s="79">
        <v>14437.345098039215</v>
      </c>
      <c r="E65" s="80">
        <v>14808.775</v>
      </c>
      <c r="F65" s="80">
        <v>14726.092000000001</v>
      </c>
      <c r="G65" s="997">
        <v>0.56147279264586336</v>
      </c>
      <c r="H65" s="81">
        <v>340.2</v>
      </c>
      <c r="I65" s="81">
        <v>1.7040358744394586</v>
      </c>
      <c r="J65" s="89">
        <v>-1.1904761904761905</v>
      </c>
      <c r="K65" s="89">
        <v>1.0121334064996037</v>
      </c>
      <c r="L65" s="1003">
        <v>-0.13321701618924275</v>
      </c>
    </row>
    <row r="66" spans="1:12" ht="15">
      <c r="A66" s="46" t="s">
        <v>116</v>
      </c>
      <c r="B66" s="47" t="s">
        <v>34</v>
      </c>
      <c r="C66" s="79">
        <v>14567.156862745098</v>
      </c>
      <c r="D66" s="79">
        <v>14304.246078431372</v>
      </c>
      <c r="E66" s="80">
        <v>14858.5</v>
      </c>
      <c r="F66" s="80">
        <v>14590.331</v>
      </c>
      <c r="G66" s="997">
        <v>1.8379912011591777</v>
      </c>
      <c r="H66" s="81">
        <v>351.8</v>
      </c>
      <c r="I66" s="81">
        <v>-3.1920748486516146</v>
      </c>
      <c r="J66" s="89">
        <v>115.09433962264151</v>
      </c>
      <c r="K66" s="89">
        <v>0.69507956831900497</v>
      </c>
      <c r="L66" s="1003">
        <v>0.33374878020883314</v>
      </c>
    </row>
    <row r="67" spans="1:12" ht="14.25">
      <c r="A67" s="44" t="s">
        <v>116</v>
      </c>
      <c r="B67" s="48" t="s">
        <v>28</v>
      </c>
      <c r="C67" s="90">
        <v>14130.255642061238</v>
      </c>
      <c r="D67" s="90">
        <v>13929.240900724757</v>
      </c>
      <c r="E67" s="91">
        <v>14412.860754902464</v>
      </c>
      <c r="F67" s="91">
        <v>14207.825718739252</v>
      </c>
      <c r="G67" s="1004">
        <v>1.443113395547801</v>
      </c>
      <c r="H67" s="92">
        <v>308.01577287066249</v>
      </c>
      <c r="I67" s="92">
        <v>0.56475237472164519</v>
      </c>
      <c r="J67" s="93">
        <v>21.455938697318008</v>
      </c>
      <c r="K67" s="93">
        <v>7.7312359002499846</v>
      </c>
      <c r="L67" s="1005">
        <v>0.61370113068358201</v>
      </c>
    </row>
    <row r="68" spans="1:12" ht="15">
      <c r="A68" s="46" t="s">
        <v>116</v>
      </c>
      <c r="B68" s="47" t="s">
        <v>29</v>
      </c>
      <c r="C68" s="79">
        <v>14147.61274509804</v>
      </c>
      <c r="D68" s="79">
        <v>14016.933333333334</v>
      </c>
      <c r="E68" s="80">
        <v>14430.565000000001</v>
      </c>
      <c r="F68" s="80">
        <v>14297.272000000001</v>
      </c>
      <c r="G68" s="997">
        <v>0.93229673464979657</v>
      </c>
      <c r="H68" s="81">
        <v>279</v>
      </c>
      <c r="I68" s="81">
        <v>0.39582583663189014</v>
      </c>
      <c r="J68" s="89">
        <v>-5.7894736842105265</v>
      </c>
      <c r="K68" s="89">
        <v>1.0913968660447533</v>
      </c>
      <c r="L68" s="1003">
        <v>-0.2039399215200135</v>
      </c>
    </row>
    <row r="69" spans="1:12" ht="15">
      <c r="A69" s="46" t="s">
        <v>116</v>
      </c>
      <c r="B69" s="47" t="s">
        <v>30</v>
      </c>
      <c r="C69" s="79">
        <v>14205.713725490195</v>
      </c>
      <c r="D69" s="79">
        <v>13919.074509803921</v>
      </c>
      <c r="E69" s="80">
        <v>14489.828</v>
      </c>
      <c r="F69" s="80">
        <v>14197.456</v>
      </c>
      <c r="G69" s="997">
        <v>2.0593266850060981</v>
      </c>
      <c r="H69" s="81">
        <v>304.89999999999998</v>
      </c>
      <c r="I69" s="81">
        <v>-0.16371971185330716</v>
      </c>
      <c r="J69" s="89">
        <v>25</v>
      </c>
      <c r="K69" s="89">
        <v>4.6338637887933656</v>
      </c>
      <c r="L69" s="1003">
        <v>0.48878606858611118</v>
      </c>
    </row>
    <row r="70" spans="1:12" ht="15">
      <c r="A70" s="46" t="s">
        <v>116</v>
      </c>
      <c r="B70" s="47" t="s">
        <v>35</v>
      </c>
      <c r="C70" s="79">
        <v>13961.720588235294</v>
      </c>
      <c r="D70" s="79">
        <v>13895.497058823528</v>
      </c>
      <c r="E70" s="80">
        <v>14240.955</v>
      </c>
      <c r="F70" s="80">
        <v>14173.406999999999</v>
      </c>
      <c r="G70" s="997">
        <v>0.47658265934225053</v>
      </c>
      <c r="H70" s="81">
        <v>331</v>
      </c>
      <c r="I70" s="81">
        <v>0.18159806295400205</v>
      </c>
      <c r="J70" s="89">
        <v>33.739837398373986</v>
      </c>
      <c r="K70" s="89">
        <v>2.0059752454118653</v>
      </c>
      <c r="L70" s="1003">
        <v>0.328854983617483</v>
      </c>
    </row>
    <row r="71" spans="1:12" ht="14.25">
      <c r="A71" s="44" t="s">
        <v>116</v>
      </c>
      <c r="B71" s="48" t="s">
        <v>31</v>
      </c>
      <c r="C71" s="90">
        <v>13017.505102906645</v>
      </c>
      <c r="D71" s="90">
        <v>12934.65447457234</v>
      </c>
      <c r="E71" s="91">
        <v>13277.855204964779</v>
      </c>
      <c r="F71" s="91">
        <v>13193.347564063788</v>
      </c>
      <c r="G71" s="1004">
        <v>0.64053221133333704</v>
      </c>
      <c r="H71" s="92">
        <v>276.9862674238513</v>
      </c>
      <c r="I71" s="92">
        <v>0.71297910776689466</v>
      </c>
      <c r="J71" s="93">
        <v>22.054190296156271</v>
      </c>
      <c r="K71" s="93">
        <v>11.810255472227302</v>
      </c>
      <c r="L71" s="1005">
        <v>0.99078451504159126</v>
      </c>
    </row>
    <row r="72" spans="1:12" ht="15">
      <c r="A72" s="46" t="s">
        <v>116</v>
      </c>
      <c r="B72" s="47" t="s">
        <v>32</v>
      </c>
      <c r="C72" s="79">
        <v>12504.683333333332</v>
      </c>
      <c r="D72" s="79">
        <v>12504.203921568627</v>
      </c>
      <c r="E72" s="80">
        <v>12754.777</v>
      </c>
      <c r="F72" s="80">
        <v>12754.288</v>
      </c>
      <c r="G72" s="997">
        <v>3.8340046892431623E-3</v>
      </c>
      <c r="H72" s="81">
        <v>247.2</v>
      </c>
      <c r="I72" s="81">
        <v>1.3530135301352944</v>
      </c>
      <c r="J72" s="89">
        <v>33.91959798994975</v>
      </c>
      <c r="K72" s="89">
        <v>3.2498018413511374</v>
      </c>
      <c r="L72" s="1003">
        <v>0.53641214950494165</v>
      </c>
    </row>
    <row r="73" spans="1:12" ht="15">
      <c r="A73" s="46" t="s">
        <v>116</v>
      </c>
      <c r="B73" s="47" t="s">
        <v>33</v>
      </c>
      <c r="C73" s="79">
        <v>13281.233333333334</v>
      </c>
      <c r="D73" s="79">
        <v>13075.143137254903</v>
      </c>
      <c r="E73" s="80">
        <v>13546.858</v>
      </c>
      <c r="F73" s="80">
        <v>13336.646000000001</v>
      </c>
      <c r="G73" s="997">
        <v>1.576198393509129</v>
      </c>
      <c r="H73" s="81">
        <v>283.7</v>
      </c>
      <c r="I73" s="81">
        <v>2.0870816840590183</v>
      </c>
      <c r="J73" s="81">
        <v>24.044943820224717</v>
      </c>
      <c r="K73" s="81">
        <v>6.7312968721419422</v>
      </c>
      <c r="L73" s="998">
        <v>0.66366665670698222</v>
      </c>
    </row>
    <row r="74" spans="1:12" ht="15.75" thickBot="1">
      <c r="A74" s="56" t="s">
        <v>116</v>
      </c>
      <c r="B74" s="57" t="s">
        <v>36</v>
      </c>
      <c r="C74" s="82">
        <v>12853.174509803921</v>
      </c>
      <c r="D74" s="82">
        <v>13011.059803921569</v>
      </c>
      <c r="E74" s="83">
        <v>13110.237999999999</v>
      </c>
      <c r="F74" s="83">
        <v>13271.281000000001</v>
      </c>
      <c r="G74" s="999">
        <v>-1.2134698978945699</v>
      </c>
      <c r="H74" s="84">
        <v>305.2</v>
      </c>
      <c r="I74" s="84">
        <v>-0.87690808704124357</v>
      </c>
      <c r="J74" s="84">
        <v>0.33444816053511706</v>
      </c>
      <c r="K74" s="84">
        <v>1.8291567587342235</v>
      </c>
      <c r="L74" s="1000">
        <v>-0.2092942911703306</v>
      </c>
    </row>
    <row r="75" spans="1:12">
      <c r="A75" s="4"/>
      <c r="B75" s="4"/>
      <c r="C75" s="1090"/>
      <c r="D75" s="1090"/>
      <c r="E75" s="1090"/>
      <c r="F75" s="1090"/>
      <c r="G75" s="1091"/>
      <c r="H75" s="1091"/>
      <c r="I75" s="1091"/>
      <c r="J75" s="1091"/>
      <c r="K75" s="1091"/>
      <c r="L75" s="65"/>
    </row>
    <row r="76" spans="1:12" ht="13.5" thickBot="1">
      <c r="G76" s="65"/>
      <c r="H76" s="65"/>
      <c r="I76" s="65"/>
      <c r="J76" s="65"/>
      <c r="K76" s="65"/>
      <c r="L76" s="1092"/>
    </row>
    <row r="77" spans="1:12" ht="21" thickBot="1">
      <c r="A77" s="962" t="s">
        <v>333</v>
      </c>
      <c r="B77" s="953"/>
      <c r="C77" s="953"/>
      <c r="D77" s="953"/>
      <c r="E77" s="953"/>
      <c r="F77" s="953"/>
      <c r="G77" s="1065"/>
      <c r="H77" s="1065"/>
      <c r="I77" s="1065"/>
      <c r="J77" s="1065"/>
      <c r="K77" s="1065"/>
      <c r="L77" s="1066"/>
    </row>
    <row r="78" spans="1:12" ht="12.75" customHeight="1">
      <c r="A78" s="27"/>
      <c r="B78" s="28"/>
      <c r="C78" s="3" t="s">
        <v>9</v>
      </c>
      <c r="D78" s="3" t="s">
        <v>9</v>
      </c>
      <c r="E78" s="3"/>
      <c r="F78" s="3"/>
      <c r="G78" s="954"/>
      <c r="H78" s="1455" t="s">
        <v>10</v>
      </c>
      <c r="I78" s="1456"/>
      <c r="J78" s="984" t="s">
        <v>11</v>
      </c>
      <c r="K78" s="955" t="s">
        <v>12</v>
      </c>
      <c r="L78" s="956"/>
    </row>
    <row r="79" spans="1:12" ht="15.75" customHeight="1">
      <c r="A79" s="29" t="s">
        <v>13</v>
      </c>
      <c r="B79" s="30" t="s">
        <v>14</v>
      </c>
      <c r="C79" s="957" t="s">
        <v>40</v>
      </c>
      <c r="D79" s="957" t="s">
        <v>40</v>
      </c>
      <c r="E79" s="958" t="s">
        <v>41</v>
      </c>
      <c r="F79" s="959"/>
      <c r="G79" s="985"/>
      <c r="H79" s="1453" t="s">
        <v>15</v>
      </c>
      <c r="I79" s="1454"/>
      <c r="J79" s="986" t="s">
        <v>16</v>
      </c>
      <c r="K79" s="960" t="s">
        <v>17</v>
      </c>
      <c r="L79" s="961"/>
    </row>
    <row r="80" spans="1:12" ht="26.25" thickBot="1">
      <c r="A80" s="31" t="s">
        <v>18</v>
      </c>
      <c r="B80" s="32" t="s">
        <v>19</v>
      </c>
      <c r="C80" s="876" t="s">
        <v>514</v>
      </c>
      <c r="D80" s="876" t="s">
        <v>501</v>
      </c>
      <c r="E80" s="951" t="s">
        <v>514</v>
      </c>
      <c r="F80" s="1234" t="s">
        <v>501</v>
      </c>
      <c r="G80" s="983" t="s">
        <v>20</v>
      </c>
      <c r="H80" s="66" t="s">
        <v>514</v>
      </c>
      <c r="I80" s="889" t="s">
        <v>20</v>
      </c>
      <c r="J80" s="987" t="s">
        <v>20</v>
      </c>
      <c r="K80" s="952" t="s">
        <v>514</v>
      </c>
      <c r="L80" s="988" t="s">
        <v>21</v>
      </c>
    </row>
    <row r="81" spans="1:12" ht="15" thickBot="1">
      <c r="A81" s="33" t="s">
        <v>22</v>
      </c>
      <c r="B81" s="34" t="s">
        <v>23</v>
      </c>
      <c r="C81" s="67">
        <v>13353.570840053346</v>
      </c>
      <c r="D81" s="67">
        <v>12982.252241326942</v>
      </c>
      <c r="E81" s="68">
        <v>13620.642256854413</v>
      </c>
      <c r="F81" s="1235">
        <v>13241.89728615348</v>
      </c>
      <c r="G81" s="989">
        <v>2.8602016955453289</v>
      </c>
      <c r="H81" s="69">
        <v>325.35973078374644</v>
      </c>
      <c r="I81" s="69">
        <v>-5.4492283439214102</v>
      </c>
      <c r="J81" s="70">
        <v>15.672293364377182</v>
      </c>
      <c r="K81" s="69">
        <v>100</v>
      </c>
      <c r="L81" s="990" t="s">
        <v>23</v>
      </c>
    </row>
    <row r="82" spans="1:12" ht="15" thickBot="1">
      <c r="A82" s="35"/>
      <c r="B82" s="36"/>
      <c r="C82" s="71"/>
      <c r="D82" s="71"/>
      <c r="E82" s="71"/>
      <c r="F82" s="71"/>
      <c r="G82" s="991"/>
      <c r="H82" s="70"/>
      <c r="I82" s="70"/>
      <c r="J82" s="70"/>
      <c r="K82" s="70"/>
      <c r="L82" s="992"/>
    </row>
    <row r="83" spans="1:12" ht="15">
      <c r="A83" s="37" t="s">
        <v>107</v>
      </c>
      <c r="B83" s="38" t="s">
        <v>23</v>
      </c>
      <c r="C83" s="72">
        <v>13324.836590115498</v>
      </c>
      <c r="D83" s="72">
        <v>12323.841618675442</v>
      </c>
      <c r="E83" s="73">
        <v>13591.333321917808</v>
      </c>
      <c r="F83" s="73">
        <v>12570.318451048952</v>
      </c>
      <c r="G83" s="993">
        <v>8.1224264512062181</v>
      </c>
      <c r="H83" s="74">
        <v>243.35</v>
      </c>
      <c r="I83" s="74">
        <v>19.122377622377623</v>
      </c>
      <c r="J83" s="74">
        <v>-57.142857142857139</v>
      </c>
      <c r="K83" s="74">
        <v>7.5481192602843125E-2</v>
      </c>
      <c r="L83" s="994">
        <v>-0.1282440693296365</v>
      </c>
    </row>
    <row r="84" spans="1:12" ht="15">
      <c r="A84" s="46" t="s">
        <v>108</v>
      </c>
      <c r="B84" s="75" t="s">
        <v>23</v>
      </c>
      <c r="C84" s="76">
        <v>14140.94390415612</v>
      </c>
      <c r="D84" s="76">
        <v>14211.565078941632</v>
      </c>
      <c r="E84" s="77">
        <v>14423.762782239242</v>
      </c>
      <c r="F84" s="77">
        <v>14495.796380520465</v>
      </c>
      <c r="G84" s="995">
        <v>-0.4969274980850461</v>
      </c>
      <c r="H84" s="78">
        <v>354.55408945686901</v>
      </c>
      <c r="I84" s="78">
        <v>0.18339756673020485</v>
      </c>
      <c r="J84" s="78">
        <v>13.405797101449277</v>
      </c>
      <c r="K84" s="78">
        <v>39.376022141149832</v>
      </c>
      <c r="L84" s="996">
        <v>-0.78695806839615301</v>
      </c>
    </row>
    <row r="85" spans="1:12" ht="15">
      <c r="A85" s="39" t="s">
        <v>109</v>
      </c>
      <c r="B85" s="40" t="s">
        <v>23</v>
      </c>
      <c r="C85" s="79">
        <v>14054.268799724363</v>
      </c>
      <c r="D85" s="79">
        <v>13975.131478017222</v>
      </c>
      <c r="E85" s="80">
        <v>14335.35417571885</v>
      </c>
      <c r="F85" s="80">
        <v>14254.634107577565</v>
      </c>
      <c r="G85" s="997">
        <v>0.566272466428131</v>
      </c>
      <c r="H85" s="81">
        <v>389.37085308056874</v>
      </c>
      <c r="I85" s="81">
        <v>0.68833784418388966</v>
      </c>
      <c r="J85" s="81">
        <v>5.3682896379525591</v>
      </c>
      <c r="K85" s="81">
        <v>10.6176877594666</v>
      </c>
      <c r="L85" s="998">
        <v>-1.0383075839559837</v>
      </c>
    </row>
    <row r="86" spans="1:12" ht="15">
      <c r="A86" s="39" t="s">
        <v>110</v>
      </c>
      <c r="B86" s="40" t="s">
        <v>23</v>
      </c>
      <c r="C86" s="79" t="s">
        <v>99</v>
      </c>
      <c r="D86" s="79" t="s">
        <v>99</v>
      </c>
      <c r="E86" s="80" t="s">
        <v>99</v>
      </c>
      <c r="F86" s="80" t="s">
        <v>99</v>
      </c>
      <c r="G86" s="997" t="s">
        <v>99</v>
      </c>
      <c r="H86" s="81" t="s">
        <v>99</v>
      </c>
      <c r="I86" s="81" t="s">
        <v>99</v>
      </c>
      <c r="J86" s="81" t="s">
        <v>99</v>
      </c>
      <c r="K86" s="81" t="s">
        <v>99</v>
      </c>
      <c r="L86" s="998" t="s">
        <v>99</v>
      </c>
    </row>
    <row r="87" spans="1:12" ht="15">
      <c r="A87" s="39" t="s">
        <v>97</v>
      </c>
      <c r="B87" s="40" t="s">
        <v>23</v>
      </c>
      <c r="C87" s="79">
        <v>11226.188729025471</v>
      </c>
      <c r="D87" s="79">
        <v>10451.709432086725</v>
      </c>
      <c r="E87" s="80">
        <v>11450.712503605981</v>
      </c>
      <c r="F87" s="80">
        <v>10660.743620728461</v>
      </c>
      <c r="G87" s="997">
        <v>7.4100729834786163</v>
      </c>
      <c r="H87" s="81">
        <v>284.25118181818186</v>
      </c>
      <c r="I87" s="81">
        <v>-18.407611222557467</v>
      </c>
      <c r="J87" s="81">
        <v>12.016293279022404</v>
      </c>
      <c r="K87" s="81">
        <v>27.676437287709142</v>
      </c>
      <c r="L87" s="998">
        <v>-0.90330660053299994</v>
      </c>
    </row>
    <row r="88" spans="1:12" ht="15.75" thickBot="1">
      <c r="A88" s="41" t="s">
        <v>111</v>
      </c>
      <c r="B88" s="42" t="s">
        <v>23</v>
      </c>
      <c r="C88" s="82">
        <v>13787.916262641542</v>
      </c>
      <c r="D88" s="82">
        <v>13557.236853691158</v>
      </c>
      <c r="E88" s="83">
        <v>14063.674587894373</v>
      </c>
      <c r="F88" s="83">
        <v>13828.381590764982</v>
      </c>
      <c r="G88" s="999">
        <v>1.7015223045806498</v>
      </c>
      <c r="H88" s="84">
        <v>294.56670435274168</v>
      </c>
      <c r="I88" s="84">
        <v>0.39243891676000781</v>
      </c>
      <c r="J88" s="84">
        <v>32.708177044261063</v>
      </c>
      <c r="K88" s="84">
        <v>22.254371619071581</v>
      </c>
      <c r="L88" s="1000">
        <v>2.8568163222147689</v>
      </c>
    </row>
    <row r="89" spans="1:12" ht="15" thickBot="1">
      <c r="A89" s="35"/>
      <c r="B89" s="43"/>
      <c r="C89" s="71"/>
      <c r="D89" s="71"/>
      <c r="E89" s="71"/>
      <c r="F89" s="71"/>
      <c r="G89" s="991"/>
      <c r="H89" s="70"/>
      <c r="I89" s="70"/>
      <c r="J89" s="70"/>
      <c r="K89" s="70"/>
      <c r="L89" s="992"/>
    </row>
    <row r="90" spans="1:12" ht="14.25">
      <c r="A90" s="44" t="s">
        <v>112</v>
      </c>
      <c r="B90" s="45" t="s">
        <v>25</v>
      </c>
      <c r="C90" s="85" t="s">
        <v>99</v>
      </c>
      <c r="D90" s="85" t="s">
        <v>99</v>
      </c>
      <c r="E90" s="86" t="s">
        <v>99</v>
      </c>
      <c r="F90" s="86" t="s">
        <v>99</v>
      </c>
      <c r="G90" s="1001" t="s">
        <v>99</v>
      </c>
      <c r="H90" s="87" t="s">
        <v>99</v>
      </c>
      <c r="I90" s="87" t="s">
        <v>99</v>
      </c>
      <c r="J90" s="88" t="s">
        <v>99</v>
      </c>
      <c r="K90" s="88" t="s">
        <v>99</v>
      </c>
      <c r="L90" s="1002" t="s">
        <v>99</v>
      </c>
    </row>
    <row r="91" spans="1:12" ht="15">
      <c r="A91" s="46" t="s">
        <v>112</v>
      </c>
      <c r="B91" s="47" t="s">
        <v>26</v>
      </c>
      <c r="C91" s="79" t="s">
        <v>99</v>
      </c>
      <c r="D91" s="79" t="s">
        <v>99</v>
      </c>
      <c r="E91" s="80" t="s">
        <v>99</v>
      </c>
      <c r="F91" s="80" t="s">
        <v>99</v>
      </c>
      <c r="G91" s="997" t="s">
        <v>99</v>
      </c>
      <c r="H91" s="81" t="s">
        <v>99</v>
      </c>
      <c r="I91" s="81" t="s">
        <v>99</v>
      </c>
      <c r="J91" s="89" t="s">
        <v>99</v>
      </c>
      <c r="K91" s="89" t="s">
        <v>99</v>
      </c>
      <c r="L91" s="1003" t="s">
        <v>99</v>
      </c>
    </row>
    <row r="92" spans="1:12" ht="15">
      <c r="A92" s="46" t="s">
        <v>112</v>
      </c>
      <c r="B92" s="47" t="s">
        <v>27</v>
      </c>
      <c r="C92" s="79" t="s">
        <v>99</v>
      </c>
      <c r="D92" s="79" t="s">
        <v>99</v>
      </c>
      <c r="E92" s="80" t="s">
        <v>99</v>
      </c>
      <c r="F92" s="80" t="s">
        <v>99</v>
      </c>
      <c r="G92" s="997" t="s">
        <v>99</v>
      </c>
      <c r="H92" s="81" t="s">
        <v>99</v>
      </c>
      <c r="I92" s="81" t="s">
        <v>99</v>
      </c>
      <c r="J92" s="89" t="s">
        <v>99</v>
      </c>
      <c r="K92" s="89" t="s">
        <v>99</v>
      </c>
      <c r="L92" s="1003" t="s">
        <v>99</v>
      </c>
    </row>
    <row r="93" spans="1:12" ht="14.25">
      <c r="A93" s="44" t="s">
        <v>112</v>
      </c>
      <c r="B93" s="48" t="s">
        <v>28</v>
      </c>
      <c r="C93" s="90" t="s">
        <v>253</v>
      </c>
      <c r="D93" s="90" t="s">
        <v>99</v>
      </c>
      <c r="E93" s="91" t="s">
        <v>253</v>
      </c>
      <c r="F93" s="91" t="s">
        <v>99</v>
      </c>
      <c r="G93" s="1004" t="s">
        <v>99</v>
      </c>
      <c r="H93" s="92" t="s">
        <v>253</v>
      </c>
      <c r="I93" s="92" t="s">
        <v>99</v>
      </c>
      <c r="J93" s="93" t="s">
        <v>99</v>
      </c>
      <c r="K93" s="93">
        <v>2.5160397534281041E-2</v>
      </c>
      <c r="L93" s="1005" t="s">
        <v>99</v>
      </c>
    </row>
    <row r="94" spans="1:12" ht="15">
      <c r="A94" s="46" t="s">
        <v>112</v>
      </c>
      <c r="B94" s="47" t="s">
        <v>29</v>
      </c>
      <c r="C94" s="79" t="s">
        <v>253</v>
      </c>
      <c r="D94" s="79" t="s">
        <v>99</v>
      </c>
      <c r="E94" s="80" t="s">
        <v>253</v>
      </c>
      <c r="F94" s="80" t="s">
        <v>99</v>
      </c>
      <c r="G94" s="997" t="s">
        <v>99</v>
      </c>
      <c r="H94" s="81" t="s">
        <v>253</v>
      </c>
      <c r="I94" s="81" t="s">
        <v>99</v>
      </c>
      <c r="J94" s="89" t="s">
        <v>99</v>
      </c>
      <c r="K94" s="89">
        <v>1.258019876714052E-2</v>
      </c>
      <c r="L94" s="1003" t="s">
        <v>99</v>
      </c>
    </row>
    <row r="95" spans="1:12" ht="15">
      <c r="A95" s="46" t="s">
        <v>112</v>
      </c>
      <c r="B95" s="47" t="s">
        <v>30</v>
      </c>
      <c r="C95" s="79" t="s">
        <v>253</v>
      </c>
      <c r="D95" s="79" t="s">
        <v>99</v>
      </c>
      <c r="E95" s="80" t="s">
        <v>253</v>
      </c>
      <c r="F95" s="80" t="s">
        <v>99</v>
      </c>
      <c r="G95" s="997" t="s">
        <v>99</v>
      </c>
      <c r="H95" s="81" t="s">
        <v>253</v>
      </c>
      <c r="I95" s="81" t="s">
        <v>99</v>
      </c>
      <c r="J95" s="89" t="s">
        <v>99</v>
      </c>
      <c r="K95" s="89">
        <v>1.258019876714052E-2</v>
      </c>
      <c r="L95" s="1003" t="s">
        <v>99</v>
      </c>
    </row>
    <row r="96" spans="1:12" ht="14.25">
      <c r="A96" s="44" t="s">
        <v>112</v>
      </c>
      <c r="B96" s="48" t="s">
        <v>31</v>
      </c>
      <c r="C96" s="90">
        <v>13389.832534100597</v>
      </c>
      <c r="D96" s="90">
        <v>12323.841618675442</v>
      </c>
      <c r="E96" s="91">
        <v>13657.629184782609</v>
      </c>
      <c r="F96" s="91">
        <v>12570.318451048952</v>
      </c>
      <c r="G96" s="1004">
        <v>8.6498264778878724</v>
      </c>
      <c r="H96" s="92">
        <v>230.02499999999998</v>
      </c>
      <c r="I96" s="92">
        <v>12.599650349650343</v>
      </c>
      <c r="J96" s="93">
        <v>-71.428571428571431</v>
      </c>
      <c r="K96" s="93">
        <v>5.0320795068562081E-2</v>
      </c>
      <c r="L96" s="1005">
        <v>-0.15340446686391754</v>
      </c>
    </row>
    <row r="97" spans="1:12" ht="15">
      <c r="A97" s="46" t="s">
        <v>112</v>
      </c>
      <c r="B97" s="47" t="s">
        <v>32</v>
      </c>
      <c r="C97" s="79" t="s">
        <v>253</v>
      </c>
      <c r="D97" s="79" t="s">
        <v>253</v>
      </c>
      <c r="E97" s="80" t="s">
        <v>253</v>
      </c>
      <c r="F97" s="80" t="s">
        <v>253</v>
      </c>
      <c r="G97" s="997" t="s">
        <v>99</v>
      </c>
      <c r="H97" s="81" t="s">
        <v>253</v>
      </c>
      <c r="I97" s="81" t="s">
        <v>253</v>
      </c>
      <c r="J97" s="89" t="s">
        <v>253</v>
      </c>
      <c r="K97" s="89">
        <v>3.7740596301421563E-2</v>
      </c>
      <c r="L97" s="1003" t="s">
        <v>99</v>
      </c>
    </row>
    <row r="98" spans="1:12" ht="15.75" thickBot="1">
      <c r="A98" s="49" t="s">
        <v>112</v>
      </c>
      <c r="B98" s="50" t="s">
        <v>33</v>
      </c>
      <c r="C98" s="94" t="s">
        <v>253</v>
      </c>
      <c r="D98" s="94">
        <v>12119.438235294117</v>
      </c>
      <c r="E98" s="95" t="s">
        <v>253</v>
      </c>
      <c r="F98" s="95">
        <v>12361.826999999999</v>
      </c>
      <c r="G98" s="1006" t="s">
        <v>99</v>
      </c>
      <c r="H98" s="89" t="s">
        <v>253</v>
      </c>
      <c r="I98" s="89" t="s">
        <v>253</v>
      </c>
      <c r="J98" s="89" t="s">
        <v>253</v>
      </c>
      <c r="K98" s="89">
        <v>1.258019876714052E-2</v>
      </c>
      <c r="L98" s="1003" t="s">
        <v>99</v>
      </c>
    </row>
    <row r="99" spans="1:12" ht="15" thickBot="1">
      <c r="A99" s="35"/>
      <c r="B99" s="43"/>
      <c r="C99" s="71"/>
      <c r="D99" s="71"/>
      <c r="E99" s="71"/>
      <c r="F99" s="71"/>
      <c r="G99" s="991"/>
      <c r="H99" s="70"/>
      <c r="I99" s="70"/>
      <c r="J99" s="70"/>
      <c r="K99" s="70"/>
      <c r="L99" s="992"/>
    </row>
    <row r="100" spans="1:12" ht="14.25">
      <c r="A100" s="44" t="s">
        <v>113</v>
      </c>
      <c r="B100" s="45" t="s">
        <v>25</v>
      </c>
      <c r="C100" s="85">
        <v>14505.574054590999</v>
      </c>
      <c r="D100" s="85">
        <v>14745.047584480599</v>
      </c>
      <c r="E100" s="86">
        <v>14795.68553568282</v>
      </c>
      <c r="F100" s="86">
        <v>15039.948536170212</v>
      </c>
      <c r="G100" s="1001">
        <v>-1.6240946563078542</v>
      </c>
      <c r="H100" s="87">
        <v>410.25</v>
      </c>
      <c r="I100" s="87">
        <v>-1.9613780550881563</v>
      </c>
      <c r="J100" s="88">
        <v>13.698630136986301</v>
      </c>
      <c r="K100" s="88">
        <v>2.0883129953453263</v>
      </c>
      <c r="L100" s="1002">
        <v>-3.6250450521961408E-2</v>
      </c>
    </row>
    <row r="101" spans="1:12" ht="15">
      <c r="A101" s="46" t="s">
        <v>113</v>
      </c>
      <c r="B101" s="47" t="s">
        <v>26</v>
      </c>
      <c r="C101" s="79">
        <v>14560.46862745098</v>
      </c>
      <c r="D101" s="79">
        <v>14753.476470588235</v>
      </c>
      <c r="E101" s="80">
        <v>14851.678</v>
      </c>
      <c r="F101" s="80">
        <v>15048.546</v>
      </c>
      <c r="G101" s="997">
        <v>-1.3082194120282478</v>
      </c>
      <c r="H101" s="81">
        <v>401.6</v>
      </c>
      <c r="I101" s="81">
        <v>-1.616854483096513</v>
      </c>
      <c r="J101" s="89">
        <v>22.058823529411764</v>
      </c>
      <c r="K101" s="89">
        <v>1.0441564976726632</v>
      </c>
      <c r="L101" s="1003">
        <v>5.4633796857762151E-2</v>
      </c>
    </row>
    <row r="102" spans="1:12" ht="15">
      <c r="A102" s="46" t="s">
        <v>113</v>
      </c>
      <c r="B102" s="47" t="s">
        <v>27</v>
      </c>
      <c r="C102" s="79">
        <v>14452.952941176471</v>
      </c>
      <c r="D102" s="79">
        <v>14738.029411764706</v>
      </c>
      <c r="E102" s="80">
        <v>14742.012000000001</v>
      </c>
      <c r="F102" s="80">
        <v>15032.79</v>
      </c>
      <c r="G102" s="997">
        <v>-1.934291638478288</v>
      </c>
      <c r="H102" s="81">
        <v>418.9</v>
      </c>
      <c r="I102" s="81">
        <v>-1.9887693027608799</v>
      </c>
      <c r="J102" s="89">
        <v>6.4102564102564097</v>
      </c>
      <c r="K102" s="89">
        <v>1.0441564976726632</v>
      </c>
      <c r="L102" s="1003">
        <v>-9.0884247379723337E-2</v>
      </c>
    </row>
    <row r="103" spans="1:12" ht="14.25">
      <c r="A103" s="44" t="s">
        <v>113</v>
      </c>
      <c r="B103" s="48" t="s">
        <v>28</v>
      </c>
      <c r="C103" s="90">
        <v>14461.27952793543</v>
      </c>
      <c r="D103" s="90">
        <v>14496.65464965398</v>
      </c>
      <c r="E103" s="91">
        <v>14750.505118494139</v>
      </c>
      <c r="F103" s="91">
        <v>14786.58774264706</v>
      </c>
      <c r="G103" s="1004">
        <v>-0.2440226560780667</v>
      </c>
      <c r="H103" s="92">
        <v>379.76428571428568</v>
      </c>
      <c r="I103" s="92">
        <v>-3.3973677550222438E-2</v>
      </c>
      <c r="J103" s="93">
        <v>8.3434099153567107</v>
      </c>
      <c r="K103" s="93">
        <v>11.271858095357906</v>
      </c>
      <c r="L103" s="1005">
        <v>-0.7624841630821404</v>
      </c>
    </row>
    <row r="104" spans="1:12" ht="15">
      <c r="A104" s="46" t="s">
        <v>113</v>
      </c>
      <c r="B104" s="47" t="s">
        <v>29</v>
      </c>
      <c r="C104" s="79">
        <v>14529.046078431373</v>
      </c>
      <c r="D104" s="79">
        <v>14599.027450980391</v>
      </c>
      <c r="E104" s="80">
        <v>14819.627</v>
      </c>
      <c r="F104" s="80">
        <v>14891.008</v>
      </c>
      <c r="G104" s="997">
        <v>-0.47935640085613679</v>
      </c>
      <c r="H104" s="81">
        <v>369.2</v>
      </c>
      <c r="I104" s="81">
        <v>0.48992923244420561</v>
      </c>
      <c r="J104" s="89">
        <v>17.026378896882495</v>
      </c>
      <c r="K104" s="89">
        <v>6.1391369983645738</v>
      </c>
      <c r="L104" s="1003">
        <v>7.1034553661430522E-2</v>
      </c>
    </row>
    <row r="105" spans="1:12" ht="15">
      <c r="A105" s="46" t="s">
        <v>113</v>
      </c>
      <c r="B105" s="47" t="s">
        <v>30</v>
      </c>
      <c r="C105" s="79">
        <v>14385.008823529412</v>
      </c>
      <c r="D105" s="79">
        <v>14399.204901960784</v>
      </c>
      <c r="E105" s="80">
        <v>14672.709000000001</v>
      </c>
      <c r="F105" s="80">
        <v>14687.189</v>
      </c>
      <c r="G105" s="997">
        <v>-9.8589321618994363E-2</v>
      </c>
      <c r="H105" s="81">
        <v>392.4</v>
      </c>
      <c r="I105" s="81">
        <v>-5.0942435048406891E-2</v>
      </c>
      <c r="J105" s="89">
        <v>-0.48780487804878048</v>
      </c>
      <c r="K105" s="89">
        <v>5.1327210969933326</v>
      </c>
      <c r="L105" s="1003">
        <v>-0.83351871674357092</v>
      </c>
    </row>
    <row r="106" spans="1:12" ht="14.25">
      <c r="A106" s="44" t="s">
        <v>113</v>
      </c>
      <c r="B106" s="48" t="s">
        <v>31</v>
      </c>
      <c r="C106" s="90">
        <v>13950.131625579599</v>
      </c>
      <c r="D106" s="90">
        <v>14008.493863063879</v>
      </c>
      <c r="E106" s="91">
        <v>14229.134258091191</v>
      </c>
      <c r="F106" s="91">
        <v>14288.663740325157</v>
      </c>
      <c r="G106" s="1004">
        <v>-0.41662035943895015</v>
      </c>
      <c r="H106" s="92">
        <v>339.16054158607352</v>
      </c>
      <c r="I106" s="92">
        <v>0.75951820261952452</v>
      </c>
      <c r="J106" s="93">
        <v>15.724678231673195</v>
      </c>
      <c r="K106" s="93">
        <v>26.015851050446599</v>
      </c>
      <c r="L106" s="1005">
        <v>1.1776545207951017E-2</v>
      </c>
    </row>
    <row r="107" spans="1:12" ht="15">
      <c r="A107" s="46" t="s">
        <v>113</v>
      </c>
      <c r="B107" s="47" t="s">
        <v>32</v>
      </c>
      <c r="C107" s="79">
        <v>13936.167647058823</v>
      </c>
      <c r="D107" s="79">
        <v>14042.850980392157</v>
      </c>
      <c r="E107" s="80">
        <v>14214.891</v>
      </c>
      <c r="F107" s="80">
        <v>14323.708000000001</v>
      </c>
      <c r="G107" s="997">
        <v>-0.75969853616117355</v>
      </c>
      <c r="H107" s="81">
        <v>328.5</v>
      </c>
      <c r="I107" s="81">
        <v>1.1703110563597203</v>
      </c>
      <c r="J107" s="89">
        <v>21.305530371713509</v>
      </c>
      <c r="K107" s="89">
        <v>16.832305950434019</v>
      </c>
      <c r="L107" s="1003">
        <v>0.78166567103937368</v>
      </c>
    </row>
    <row r="108" spans="1:12" ht="15.75" thickBot="1">
      <c r="A108" s="49" t="s">
        <v>113</v>
      </c>
      <c r="B108" s="50" t="s">
        <v>33</v>
      </c>
      <c r="C108" s="94">
        <v>13973.566666666668</v>
      </c>
      <c r="D108" s="94">
        <v>13957.934313725491</v>
      </c>
      <c r="E108" s="95">
        <v>14253.038</v>
      </c>
      <c r="F108" s="95">
        <v>14237.093000000001</v>
      </c>
      <c r="G108" s="1006">
        <v>0.11199617787142155</v>
      </c>
      <c r="H108" s="89">
        <v>358.7</v>
      </c>
      <c r="I108" s="89">
        <v>0.81506464305789117</v>
      </c>
      <c r="J108" s="89">
        <v>6.7251461988304087</v>
      </c>
      <c r="K108" s="89">
        <v>9.1835451000125801</v>
      </c>
      <c r="L108" s="1003">
        <v>-0.76988912583142444</v>
      </c>
    </row>
    <row r="109" spans="1:12" ht="15.75" thickBot="1">
      <c r="A109" s="51"/>
      <c r="B109" s="52"/>
      <c r="C109" s="96"/>
      <c r="D109" s="96"/>
      <c r="E109" s="96"/>
      <c r="F109" s="96"/>
      <c r="G109" s="1007"/>
      <c r="H109" s="97"/>
      <c r="I109" s="97"/>
      <c r="J109" s="97"/>
      <c r="K109" s="97"/>
      <c r="L109" s="1008"/>
    </row>
    <row r="110" spans="1:12" ht="15">
      <c r="A110" s="46" t="s">
        <v>114</v>
      </c>
      <c r="B110" s="53" t="s">
        <v>30</v>
      </c>
      <c r="C110" s="98">
        <v>14275.864705882352</v>
      </c>
      <c r="D110" s="98">
        <v>14174.145098039216</v>
      </c>
      <c r="E110" s="99">
        <v>14561.382</v>
      </c>
      <c r="F110" s="99">
        <v>14457.628000000001</v>
      </c>
      <c r="G110" s="1009">
        <v>0.71764192577094243</v>
      </c>
      <c r="H110" s="100">
        <v>414.4</v>
      </c>
      <c r="I110" s="100">
        <v>1.2955267660718539</v>
      </c>
      <c r="J110" s="100">
        <v>22.784810126582279</v>
      </c>
      <c r="K110" s="100">
        <v>3.6608378412378912</v>
      </c>
      <c r="L110" s="1010">
        <v>0.21206019280948629</v>
      </c>
    </row>
    <row r="111" spans="1:12" ht="15.75" thickBot="1">
      <c r="A111" s="49" t="s">
        <v>114</v>
      </c>
      <c r="B111" s="50" t="s">
        <v>33</v>
      </c>
      <c r="C111" s="94">
        <v>13925.816666666668</v>
      </c>
      <c r="D111" s="94">
        <v>13884.453921568627</v>
      </c>
      <c r="E111" s="95">
        <v>14204.333000000001</v>
      </c>
      <c r="F111" s="95">
        <v>14162.143</v>
      </c>
      <c r="G111" s="1006">
        <v>0.29790689163356499</v>
      </c>
      <c r="H111" s="89">
        <v>376.2</v>
      </c>
      <c r="I111" s="89">
        <v>-0.29154518950437919</v>
      </c>
      <c r="J111" s="89">
        <v>-1.9503546099290781</v>
      </c>
      <c r="K111" s="89">
        <v>6.9568499182287082</v>
      </c>
      <c r="L111" s="1003">
        <v>-1.2503677767654713</v>
      </c>
    </row>
    <row r="112" spans="1:12" ht="15.75" thickBot="1">
      <c r="A112" s="51"/>
      <c r="B112" s="52"/>
      <c r="C112" s="96"/>
      <c r="D112" s="96"/>
      <c r="E112" s="96"/>
      <c r="F112" s="96"/>
      <c r="G112" s="1007"/>
      <c r="H112" s="97"/>
      <c r="I112" s="97"/>
      <c r="J112" s="97"/>
      <c r="K112" s="97"/>
      <c r="L112" s="1008"/>
    </row>
    <row r="113" spans="1:12" ht="14.25">
      <c r="A113" s="44" t="s">
        <v>115</v>
      </c>
      <c r="B113" s="45" t="s">
        <v>25</v>
      </c>
      <c r="C113" s="85" t="s">
        <v>99</v>
      </c>
      <c r="D113" s="85" t="s">
        <v>99</v>
      </c>
      <c r="E113" s="86" t="s">
        <v>99</v>
      </c>
      <c r="F113" s="86" t="s">
        <v>99</v>
      </c>
      <c r="G113" s="1001" t="s">
        <v>99</v>
      </c>
      <c r="H113" s="87" t="s">
        <v>99</v>
      </c>
      <c r="I113" s="87" t="s">
        <v>99</v>
      </c>
      <c r="J113" s="88" t="s">
        <v>99</v>
      </c>
      <c r="K113" s="88" t="s">
        <v>99</v>
      </c>
      <c r="L113" s="1002" t="s">
        <v>99</v>
      </c>
    </row>
    <row r="114" spans="1:12" ht="15">
      <c r="A114" s="39" t="s">
        <v>115</v>
      </c>
      <c r="B114" s="47" t="s">
        <v>26</v>
      </c>
      <c r="C114" s="79" t="s">
        <v>99</v>
      </c>
      <c r="D114" s="79" t="s">
        <v>99</v>
      </c>
      <c r="E114" s="80" t="s">
        <v>99</v>
      </c>
      <c r="F114" s="80" t="s">
        <v>99</v>
      </c>
      <c r="G114" s="997" t="s">
        <v>99</v>
      </c>
      <c r="H114" s="81" t="s">
        <v>99</v>
      </c>
      <c r="I114" s="81" t="s">
        <v>99</v>
      </c>
      <c r="J114" s="89" t="s">
        <v>99</v>
      </c>
      <c r="K114" s="89" t="s">
        <v>99</v>
      </c>
      <c r="L114" s="1003" t="s">
        <v>99</v>
      </c>
    </row>
    <row r="115" spans="1:12" ht="15">
      <c r="A115" s="39" t="s">
        <v>115</v>
      </c>
      <c r="B115" s="47" t="s">
        <v>27</v>
      </c>
      <c r="C115" s="79" t="s">
        <v>99</v>
      </c>
      <c r="D115" s="79" t="s">
        <v>99</v>
      </c>
      <c r="E115" s="80" t="s">
        <v>99</v>
      </c>
      <c r="F115" s="80" t="s">
        <v>99</v>
      </c>
      <c r="G115" s="997" t="s">
        <v>99</v>
      </c>
      <c r="H115" s="81" t="s">
        <v>99</v>
      </c>
      <c r="I115" s="81" t="s">
        <v>99</v>
      </c>
      <c r="J115" s="89" t="s">
        <v>99</v>
      </c>
      <c r="K115" s="89" t="s">
        <v>99</v>
      </c>
      <c r="L115" s="1003" t="s">
        <v>99</v>
      </c>
    </row>
    <row r="116" spans="1:12" ht="15">
      <c r="A116" s="39" t="s">
        <v>115</v>
      </c>
      <c r="B116" s="47" t="s">
        <v>34</v>
      </c>
      <c r="C116" s="79" t="s">
        <v>99</v>
      </c>
      <c r="D116" s="79" t="s">
        <v>99</v>
      </c>
      <c r="E116" s="80" t="s">
        <v>99</v>
      </c>
      <c r="F116" s="80" t="s">
        <v>99</v>
      </c>
      <c r="G116" s="997" t="s">
        <v>99</v>
      </c>
      <c r="H116" s="81" t="s">
        <v>99</v>
      </c>
      <c r="I116" s="81" t="s">
        <v>99</v>
      </c>
      <c r="J116" s="89" t="s">
        <v>99</v>
      </c>
      <c r="K116" s="89" t="s">
        <v>99</v>
      </c>
      <c r="L116" s="1003" t="s">
        <v>99</v>
      </c>
    </row>
    <row r="117" spans="1:12" ht="14.25">
      <c r="A117" s="54" t="s">
        <v>115</v>
      </c>
      <c r="B117" s="48" t="s">
        <v>28</v>
      </c>
      <c r="C117" s="90" t="s">
        <v>99</v>
      </c>
      <c r="D117" s="90" t="s">
        <v>99</v>
      </c>
      <c r="E117" s="91" t="s">
        <v>99</v>
      </c>
      <c r="F117" s="91" t="s">
        <v>99</v>
      </c>
      <c r="G117" s="1004" t="s">
        <v>99</v>
      </c>
      <c r="H117" s="92" t="s">
        <v>99</v>
      </c>
      <c r="I117" s="92" t="s">
        <v>99</v>
      </c>
      <c r="J117" s="93" t="s">
        <v>99</v>
      </c>
      <c r="K117" s="93" t="s">
        <v>99</v>
      </c>
      <c r="L117" s="1005" t="s">
        <v>99</v>
      </c>
    </row>
    <row r="118" spans="1:12" ht="15">
      <c r="A118" s="39" t="s">
        <v>115</v>
      </c>
      <c r="B118" s="47" t="s">
        <v>30</v>
      </c>
      <c r="C118" s="79" t="s">
        <v>99</v>
      </c>
      <c r="D118" s="79" t="s">
        <v>99</v>
      </c>
      <c r="E118" s="80" t="s">
        <v>99</v>
      </c>
      <c r="F118" s="80" t="s">
        <v>99</v>
      </c>
      <c r="G118" s="997" t="s">
        <v>99</v>
      </c>
      <c r="H118" s="81" t="s">
        <v>99</v>
      </c>
      <c r="I118" s="81" t="s">
        <v>99</v>
      </c>
      <c r="J118" s="89" t="s">
        <v>99</v>
      </c>
      <c r="K118" s="89" t="s">
        <v>99</v>
      </c>
      <c r="L118" s="1003" t="s">
        <v>99</v>
      </c>
    </row>
    <row r="119" spans="1:12" ht="15">
      <c r="A119" s="39" t="s">
        <v>115</v>
      </c>
      <c r="B119" s="47" t="s">
        <v>35</v>
      </c>
      <c r="C119" s="79" t="s">
        <v>99</v>
      </c>
      <c r="D119" s="79" t="s">
        <v>99</v>
      </c>
      <c r="E119" s="80" t="s">
        <v>99</v>
      </c>
      <c r="F119" s="80" t="s">
        <v>99</v>
      </c>
      <c r="G119" s="997" t="s">
        <v>99</v>
      </c>
      <c r="H119" s="81" t="s">
        <v>99</v>
      </c>
      <c r="I119" s="81" t="s">
        <v>99</v>
      </c>
      <c r="J119" s="89" t="s">
        <v>99</v>
      </c>
      <c r="K119" s="89" t="s">
        <v>99</v>
      </c>
      <c r="L119" s="1003" t="s">
        <v>99</v>
      </c>
    </row>
    <row r="120" spans="1:12" ht="14.25">
      <c r="A120" s="54" t="s">
        <v>115</v>
      </c>
      <c r="B120" s="48" t="s">
        <v>31</v>
      </c>
      <c r="C120" s="90" t="s">
        <v>99</v>
      </c>
      <c r="D120" s="90" t="s">
        <v>99</v>
      </c>
      <c r="E120" s="91" t="s">
        <v>99</v>
      </c>
      <c r="F120" s="91" t="s">
        <v>99</v>
      </c>
      <c r="G120" s="1004" t="s">
        <v>99</v>
      </c>
      <c r="H120" s="92" t="s">
        <v>99</v>
      </c>
      <c r="I120" s="92" t="s">
        <v>99</v>
      </c>
      <c r="J120" s="93" t="s">
        <v>99</v>
      </c>
      <c r="K120" s="93" t="s">
        <v>99</v>
      </c>
      <c r="L120" s="1005" t="s">
        <v>99</v>
      </c>
    </row>
    <row r="121" spans="1:12" ht="15">
      <c r="A121" s="39" t="s">
        <v>115</v>
      </c>
      <c r="B121" s="47" t="s">
        <v>33</v>
      </c>
      <c r="C121" s="79" t="s">
        <v>99</v>
      </c>
      <c r="D121" s="79" t="s">
        <v>99</v>
      </c>
      <c r="E121" s="80" t="s">
        <v>99</v>
      </c>
      <c r="F121" s="80" t="s">
        <v>99</v>
      </c>
      <c r="G121" s="997" t="s">
        <v>99</v>
      </c>
      <c r="H121" s="81" t="s">
        <v>99</v>
      </c>
      <c r="I121" s="81" t="s">
        <v>99</v>
      </c>
      <c r="J121" s="89" t="s">
        <v>99</v>
      </c>
      <c r="K121" s="89" t="s">
        <v>99</v>
      </c>
      <c r="L121" s="1003" t="s">
        <v>99</v>
      </c>
    </row>
    <row r="122" spans="1:12" ht="15.75" thickBot="1">
      <c r="A122" s="55" t="s">
        <v>115</v>
      </c>
      <c r="B122" s="47" t="s">
        <v>36</v>
      </c>
      <c r="C122" s="94" t="s">
        <v>99</v>
      </c>
      <c r="D122" s="94" t="s">
        <v>99</v>
      </c>
      <c r="E122" s="95" t="s">
        <v>99</v>
      </c>
      <c r="F122" s="95" t="s">
        <v>99</v>
      </c>
      <c r="G122" s="1006" t="s">
        <v>99</v>
      </c>
      <c r="H122" s="89" t="s">
        <v>99</v>
      </c>
      <c r="I122" s="89" t="s">
        <v>99</v>
      </c>
      <c r="J122" s="89" t="s">
        <v>99</v>
      </c>
      <c r="K122" s="89" t="s">
        <v>99</v>
      </c>
      <c r="L122" s="1003" t="s">
        <v>99</v>
      </c>
    </row>
    <row r="123" spans="1:12" ht="15.75" thickBot="1">
      <c r="A123" s="51"/>
      <c r="B123" s="52"/>
      <c r="C123" s="96"/>
      <c r="D123" s="96"/>
      <c r="E123" s="96"/>
      <c r="F123" s="96"/>
      <c r="G123" s="1007"/>
      <c r="H123" s="97"/>
      <c r="I123" s="97"/>
      <c r="J123" s="97"/>
      <c r="K123" s="97"/>
      <c r="L123" s="1008"/>
    </row>
    <row r="124" spans="1:12" ht="14.25">
      <c r="A124" s="44" t="s">
        <v>24</v>
      </c>
      <c r="B124" s="45" t="s">
        <v>28</v>
      </c>
      <c r="C124" s="85">
        <v>11844.225443817122</v>
      </c>
      <c r="D124" s="85">
        <v>11967.520535251137</v>
      </c>
      <c r="E124" s="86">
        <v>12081.109952693465</v>
      </c>
      <c r="F124" s="86">
        <v>12206.87094595616</v>
      </c>
      <c r="G124" s="1001">
        <v>-1.0302475861298119</v>
      </c>
      <c r="H124" s="87">
        <v>351.6471153846154</v>
      </c>
      <c r="I124" s="87">
        <v>-0.32715804609146931</v>
      </c>
      <c r="J124" s="88">
        <v>-30.666666666666664</v>
      </c>
      <c r="K124" s="88">
        <v>1.308340671782614</v>
      </c>
      <c r="L124" s="1002">
        <v>-0.87442999177966763</v>
      </c>
    </row>
    <row r="125" spans="1:12" ht="15">
      <c r="A125" s="46" t="s">
        <v>24</v>
      </c>
      <c r="B125" s="47" t="s">
        <v>29</v>
      </c>
      <c r="C125" s="79">
        <v>11482.728431372549</v>
      </c>
      <c r="D125" s="79">
        <v>11990.01862745098</v>
      </c>
      <c r="E125" s="80">
        <v>11712.383</v>
      </c>
      <c r="F125" s="80">
        <v>12229.819</v>
      </c>
      <c r="G125" s="997">
        <v>-4.2309375142837329</v>
      </c>
      <c r="H125" s="81">
        <v>341</v>
      </c>
      <c r="I125" s="81">
        <v>1.5787905868334857</v>
      </c>
      <c r="J125" s="89">
        <v>-66.666666666666657</v>
      </c>
      <c r="K125" s="89">
        <v>0.12580198767140521</v>
      </c>
      <c r="L125" s="1003">
        <v>-0.31075214504105109</v>
      </c>
    </row>
    <row r="126" spans="1:12" ht="15">
      <c r="A126" s="46" t="s">
        <v>24</v>
      </c>
      <c r="B126" s="47" t="s">
        <v>30</v>
      </c>
      <c r="C126" s="79">
        <v>11795.036274509803</v>
      </c>
      <c r="D126" s="79">
        <v>11914.879411764705</v>
      </c>
      <c r="E126" s="80">
        <v>12030.937</v>
      </c>
      <c r="F126" s="80">
        <v>12153.177</v>
      </c>
      <c r="G126" s="997">
        <v>-1.0058275297068395</v>
      </c>
      <c r="H126" s="81">
        <v>337.7</v>
      </c>
      <c r="I126" s="81">
        <v>-3.5418451870894123</v>
      </c>
      <c r="J126" s="89">
        <v>-28.865979381443296</v>
      </c>
      <c r="K126" s="89">
        <v>0.86803371493269588</v>
      </c>
      <c r="L126" s="1003">
        <v>-0.5434913141709129</v>
      </c>
    </row>
    <row r="127" spans="1:12" ht="15">
      <c r="A127" s="46" t="s">
        <v>24</v>
      </c>
      <c r="B127" s="47" t="s">
        <v>35</v>
      </c>
      <c r="C127" s="79">
        <v>12085.48431372549</v>
      </c>
      <c r="D127" s="79">
        <v>12143.126470588235</v>
      </c>
      <c r="E127" s="80">
        <v>12327.194</v>
      </c>
      <c r="F127" s="80">
        <v>12385.989</v>
      </c>
      <c r="G127" s="997">
        <v>-0.47468958675807055</v>
      </c>
      <c r="H127" s="81">
        <v>394.4</v>
      </c>
      <c r="I127" s="81">
        <v>2.0439844760672643</v>
      </c>
      <c r="J127" s="89">
        <v>8.695652173913043</v>
      </c>
      <c r="K127" s="89">
        <v>0.31450496917851301</v>
      </c>
      <c r="L127" s="1003">
        <v>-2.018653256770353E-2</v>
      </c>
    </row>
    <row r="128" spans="1:12" ht="14.25">
      <c r="A128" s="44" t="s">
        <v>24</v>
      </c>
      <c r="B128" s="48" t="s">
        <v>31</v>
      </c>
      <c r="C128" s="90">
        <v>11713.060150711834</v>
      </c>
      <c r="D128" s="90">
        <v>11361.855301232028</v>
      </c>
      <c r="E128" s="91">
        <v>11947.321353726071</v>
      </c>
      <c r="F128" s="91">
        <v>11589.092407256669</v>
      </c>
      <c r="G128" s="1004">
        <v>3.0910871523044574</v>
      </c>
      <c r="H128" s="92">
        <v>305.3430029154519</v>
      </c>
      <c r="I128" s="92">
        <v>1.0869936662747055</v>
      </c>
      <c r="J128" s="93">
        <v>19.616390584132521</v>
      </c>
      <c r="K128" s="93">
        <v>17.260032708516796</v>
      </c>
      <c r="L128" s="1005">
        <v>0.56911303447721551</v>
      </c>
    </row>
    <row r="129" spans="1:12" ht="15">
      <c r="A129" s="46" t="s">
        <v>24</v>
      </c>
      <c r="B129" s="47" t="s">
        <v>32</v>
      </c>
      <c r="C129" s="79">
        <v>11410.410784313726</v>
      </c>
      <c r="D129" s="79">
        <v>11155.623529411765</v>
      </c>
      <c r="E129" s="80">
        <v>11638.619000000001</v>
      </c>
      <c r="F129" s="80">
        <v>11378.736000000001</v>
      </c>
      <c r="G129" s="997">
        <v>2.2839355794879133</v>
      </c>
      <c r="H129" s="81">
        <v>275.60000000000002</v>
      </c>
      <c r="I129" s="81">
        <v>-0.10873504893075553</v>
      </c>
      <c r="J129" s="89">
        <v>-0.89686098654708524</v>
      </c>
      <c r="K129" s="89">
        <v>5.5604478550761103</v>
      </c>
      <c r="L129" s="1003">
        <v>-0.92965691791574034</v>
      </c>
    </row>
    <row r="130" spans="1:12" ht="15">
      <c r="A130" s="46" t="s">
        <v>24</v>
      </c>
      <c r="B130" s="47" t="s">
        <v>33</v>
      </c>
      <c r="C130" s="79">
        <v>11828.143137254901</v>
      </c>
      <c r="D130" s="79">
        <v>11495.305882352941</v>
      </c>
      <c r="E130" s="80">
        <v>12064.706</v>
      </c>
      <c r="F130" s="80">
        <v>11725.212</v>
      </c>
      <c r="G130" s="997">
        <v>2.8954188632154421</v>
      </c>
      <c r="H130" s="81">
        <v>314.39999999999998</v>
      </c>
      <c r="I130" s="81">
        <v>-6.3572790845532579E-2</v>
      </c>
      <c r="J130" s="89">
        <v>29.067930489731435</v>
      </c>
      <c r="K130" s="89">
        <v>10.278022392753805</v>
      </c>
      <c r="L130" s="1003">
        <v>1.0667301925209749</v>
      </c>
    </row>
    <row r="131" spans="1:12" ht="15">
      <c r="A131" s="46" t="s">
        <v>24</v>
      </c>
      <c r="B131" s="47" t="s">
        <v>36</v>
      </c>
      <c r="C131" s="79">
        <v>11894.713725490195</v>
      </c>
      <c r="D131" s="79">
        <v>11312.442156862746</v>
      </c>
      <c r="E131" s="80">
        <v>12132.608</v>
      </c>
      <c r="F131" s="80">
        <v>11538.691000000001</v>
      </c>
      <c r="G131" s="997">
        <v>5.1471783064474073</v>
      </c>
      <c r="H131" s="81">
        <v>356.2</v>
      </c>
      <c r="I131" s="81">
        <v>-0.19613337069206743</v>
      </c>
      <c r="J131" s="89">
        <v>66.17647058823529</v>
      </c>
      <c r="K131" s="89">
        <v>1.4215624606868789</v>
      </c>
      <c r="L131" s="1003">
        <v>0.43203975987197785</v>
      </c>
    </row>
    <row r="132" spans="1:12" ht="14.25">
      <c r="A132" s="44" t="s">
        <v>24</v>
      </c>
      <c r="B132" s="48" t="s">
        <v>37</v>
      </c>
      <c r="C132" s="90">
        <v>9892.1595482599532</v>
      </c>
      <c r="D132" s="90">
        <v>9063.0160169959418</v>
      </c>
      <c r="E132" s="91">
        <v>10090.002739225152</v>
      </c>
      <c r="F132" s="91">
        <v>9244.2763373358612</v>
      </c>
      <c r="G132" s="1004">
        <v>9.1486490778468426</v>
      </c>
      <c r="H132" s="92">
        <v>234.6004143646409</v>
      </c>
      <c r="I132" s="92">
        <v>-45.063427509133206</v>
      </c>
      <c r="J132" s="93">
        <v>8.5457271364317844</v>
      </c>
      <c r="K132" s="93">
        <v>9.108063907409738</v>
      </c>
      <c r="L132" s="1005">
        <v>-0.59798964323054093</v>
      </c>
    </row>
    <row r="133" spans="1:12" ht="15">
      <c r="A133" s="46" t="s">
        <v>24</v>
      </c>
      <c r="B133" s="47" t="s">
        <v>101</v>
      </c>
      <c r="C133" s="101">
        <v>9272.3813725490199</v>
      </c>
      <c r="D133" s="101">
        <v>8787.0078431372549</v>
      </c>
      <c r="E133" s="102">
        <v>9457.8289999999997</v>
      </c>
      <c r="F133" s="102">
        <v>8962.7479999999996</v>
      </c>
      <c r="G133" s="1011">
        <v>5.5237634707569612</v>
      </c>
      <c r="H133" s="103">
        <v>217.6</v>
      </c>
      <c r="I133" s="103">
        <v>-60.37873270211216</v>
      </c>
      <c r="J133" s="104">
        <v>-5.221932114882506</v>
      </c>
      <c r="K133" s="104">
        <v>4.5666121524720094</v>
      </c>
      <c r="L133" s="1012">
        <v>-1.0067289418236829</v>
      </c>
    </row>
    <row r="134" spans="1:12" ht="15">
      <c r="A134" s="46" t="s">
        <v>24</v>
      </c>
      <c r="B134" s="47" t="s">
        <v>38</v>
      </c>
      <c r="C134" s="79">
        <v>10485.752941176472</v>
      </c>
      <c r="D134" s="79">
        <v>10088.670588235293</v>
      </c>
      <c r="E134" s="80">
        <v>10695.468000000001</v>
      </c>
      <c r="F134" s="80">
        <v>10290.444</v>
      </c>
      <c r="G134" s="997">
        <v>3.9359234645269074</v>
      </c>
      <c r="H134" s="81">
        <v>237.9</v>
      </c>
      <c r="I134" s="81">
        <v>-3.9951573849878956</v>
      </c>
      <c r="J134" s="89">
        <v>40.322580645161288</v>
      </c>
      <c r="K134" s="89">
        <v>3.2834318782236762</v>
      </c>
      <c r="L134" s="1003">
        <v>0.57679625540644697</v>
      </c>
    </row>
    <row r="135" spans="1:12" ht="15.75" thickBot="1">
      <c r="A135" s="46" t="s">
        <v>24</v>
      </c>
      <c r="B135" s="47" t="s">
        <v>39</v>
      </c>
      <c r="C135" s="79">
        <v>10312.945098039216</v>
      </c>
      <c r="D135" s="79">
        <v>9442.6068627450986</v>
      </c>
      <c r="E135" s="80">
        <v>10519.204</v>
      </c>
      <c r="F135" s="80">
        <v>9631.4590000000007</v>
      </c>
      <c r="G135" s="997">
        <v>9.2171393762876299</v>
      </c>
      <c r="H135" s="81">
        <v>287.7</v>
      </c>
      <c r="I135" s="81">
        <v>-0.72463768115942806</v>
      </c>
      <c r="J135" s="89">
        <v>2.0408163265306123</v>
      </c>
      <c r="K135" s="89">
        <v>1.258019876714052</v>
      </c>
      <c r="L135" s="1003">
        <v>-0.16805695681330546</v>
      </c>
    </row>
    <row r="136" spans="1:12" ht="15.75" thickBot="1">
      <c r="A136" s="51"/>
      <c r="B136" s="52"/>
      <c r="C136" s="96"/>
      <c r="D136" s="96"/>
      <c r="E136" s="96"/>
      <c r="F136" s="96"/>
      <c r="G136" s="1007"/>
      <c r="H136" s="97"/>
      <c r="I136" s="97"/>
      <c r="J136" s="97"/>
      <c r="K136" s="97"/>
      <c r="L136" s="1008"/>
    </row>
    <row r="137" spans="1:12" ht="14.25">
      <c r="A137" s="44" t="s">
        <v>116</v>
      </c>
      <c r="B137" s="48" t="s">
        <v>25</v>
      </c>
      <c r="C137" s="90">
        <v>14739.986412060971</v>
      </c>
      <c r="D137" s="90">
        <v>14301.762041516167</v>
      </c>
      <c r="E137" s="91">
        <v>15034.786140302191</v>
      </c>
      <c r="F137" s="91">
        <v>14587.797282346492</v>
      </c>
      <c r="G137" s="1004">
        <v>3.0641285267695988</v>
      </c>
      <c r="H137" s="92">
        <v>337.85520833333334</v>
      </c>
      <c r="I137" s="92">
        <v>-7.3907514614593302</v>
      </c>
      <c r="J137" s="93">
        <v>92</v>
      </c>
      <c r="K137" s="93">
        <v>1.20769908164549</v>
      </c>
      <c r="L137" s="1005">
        <v>0.48010886045806278</v>
      </c>
    </row>
    <row r="138" spans="1:12" ht="15">
      <c r="A138" s="46" t="s">
        <v>116</v>
      </c>
      <c r="B138" s="47" t="s">
        <v>26</v>
      </c>
      <c r="C138" s="79">
        <v>14452.935294117648</v>
      </c>
      <c r="D138" s="79">
        <v>13757.15</v>
      </c>
      <c r="E138" s="80">
        <v>14741.994000000001</v>
      </c>
      <c r="F138" s="80">
        <v>14032.293</v>
      </c>
      <c r="G138" s="997">
        <v>5.0576267185983141</v>
      </c>
      <c r="H138" s="81">
        <v>321.10000000000002</v>
      </c>
      <c r="I138" s="81">
        <v>-3.4285714285714217</v>
      </c>
      <c r="J138" s="89">
        <v>375</v>
      </c>
      <c r="K138" s="89">
        <v>0.23902377657566989</v>
      </c>
      <c r="L138" s="1003">
        <v>0.18081655888067572</v>
      </c>
    </row>
    <row r="139" spans="1:12" ht="15">
      <c r="A139" s="46" t="s">
        <v>116</v>
      </c>
      <c r="B139" s="47" t="s">
        <v>27</v>
      </c>
      <c r="C139" s="79">
        <v>14820.467647058824</v>
      </c>
      <c r="D139" s="79">
        <v>14494.901960784313</v>
      </c>
      <c r="E139" s="80">
        <v>15116.877</v>
      </c>
      <c r="F139" s="80">
        <v>14784.8</v>
      </c>
      <c r="G139" s="997">
        <v>2.2460702884043151</v>
      </c>
      <c r="H139" s="81">
        <v>339.6</v>
      </c>
      <c r="I139" s="81">
        <v>-3.6048822026681768</v>
      </c>
      <c r="J139" s="89">
        <v>91.428571428571431</v>
      </c>
      <c r="K139" s="89">
        <v>0.84287331739841487</v>
      </c>
      <c r="L139" s="1003">
        <v>0.33356016256721588</v>
      </c>
    </row>
    <row r="140" spans="1:12" ht="15">
      <c r="A140" s="46" t="s">
        <v>116</v>
      </c>
      <c r="B140" s="47" t="s">
        <v>34</v>
      </c>
      <c r="C140" s="79">
        <v>14717.657843137255</v>
      </c>
      <c r="D140" s="79">
        <v>13939.953921568627</v>
      </c>
      <c r="E140" s="80">
        <v>15012.011</v>
      </c>
      <c r="F140" s="80">
        <v>14218.753000000001</v>
      </c>
      <c r="G140" s="997">
        <v>5.5789561855389129</v>
      </c>
      <c r="H140" s="81">
        <v>358</v>
      </c>
      <c r="I140" s="81">
        <v>-14.024975984630158</v>
      </c>
      <c r="J140" s="89">
        <v>-9.0909090909090917</v>
      </c>
      <c r="K140" s="89">
        <v>0.12580198767140521</v>
      </c>
      <c r="L140" s="1003">
        <v>-3.4267860989828758E-2</v>
      </c>
    </row>
    <row r="141" spans="1:12" ht="14.25">
      <c r="A141" s="44" t="s">
        <v>116</v>
      </c>
      <c r="B141" s="48" t="s">
        <v>28</v>
      </c>
      <c r="C141" s="90">
        <v>14400.492955818348</v>
      </c>
      <c r="D141" s="90">
        <v>14021.896887300038</v>
      </c>
      <c r="E141" s="91">
        <v>14688.502814934716</v>
      </c>
      <c r="F141" s="91">
        <v>14302.334825046039</v>
      </c>
      <c r="G141" s="1004">
        <v>2.7000346070239249</v>
      </c>
      <c r="H141" s="92">
        <v>313.10371621621618</v>
      </c>
      <c r="I141" s="92">
        <v>8.0374307993918495E-2</v>
      </c>
      <c r="J141" s="93">
        <v>21.810699588477366</v>
      </c>
      <c r="K141" s="93">
        <v>7.4474776701471885</v>
      </c>
      <c r="L141" s="1005">
        <v>0.37530072020539595</v>
      </c>
    </row>
    <row r="142" spans="1:12" ht="15">
      <c r="A142" s="46" t="s">
        <v>116</v>
      </c>
      <c r="B142" s="47" t="s">
        <v>29</v>
      </c>
      <c r="C142" s="79">
        <v>14915.429411764704</v>
      </c>
      <c r="D142" s="79">
        <v>14044.076470588236</v>
      </c>
      <c r="E142" s="80">
        <v>15213.737999999999</v>
      </c>
      <c r="F142" s="80">
        <v>14324.958000000001</v>
      </c>
      <c r="G142" s="997">
        <v>6.2044160967173436</v>
      </c>
      <c r="H142" s="81">
        <v>289.39999999999998</v>
      </c>
      <c r="I142" s="81">
        <v>0</v>
      </c>
      <c r="J142" s="89">
        <v>10.38961038961039</v>
      </c>
      <c r="K142" s="89">
        <v>1.0693168952069443</v>
      </c>
      <c r="L142" s="1003">
        <v>-5.1172045421693513E-2</v>
      </c>
    </row>
    <row r="143" spans="1:12" ht="15">
      <c r="A143" s="46" t="s">
        <v>116</v>
      </c>
      <c r="B143" s="47" t="s">
        <v>30</v>
      </c>
      <c r="C143" s="79">
        <v>14465.84705882353</v>
      </c>
      <c r="D143" s="79">
        <v>14028.290196078431</v>
      </c>
      <c r="E143" s="80">
        <v>14755.164000000001</v>
      </c>
      <c r="F143" s="80">
        <v>14308.856</v>
      </c>
      <c r="G143" s="997">
        <v>3.1191033021787407</v>
      </c>
      <c r="H143" s="81">
        <v>310.8</v>
      </c>
      <c r="I143" s="81">
        <v>-0.2567394094993618</v>
      </c>
      <c r="J143" s="89">
        <v>19.51951951951952</v>
      </c>
      <c r="K143" s="89">
        <v>5.0069191093219274</v>
      </c>
      <c r="L143" s="1003">
        <v>0.16116823621366194</v>
      </c>
    </row>
    <row r="144" spans="1:12" ht="15">
      <c r="A144" s="46" t="s">
        <v>116</v>
      </c>
      <c r="B144" s="47" t="s">
        <v>35</v>
      </c>
      <c r="C144" s="79">
        <v>13840.578431372549</v>
      </c>
      <c r="D144" s="79">
        <v>13977.376470588237</v>
      </c>
      <c r="E144" s="80">
        <v>14117.39</v>
      </c>
      <c r="F144" s="80">
        <v>14256.924000000001</v>
      </c>
      <c r="G144" s="997">
        <v>-0.97871041467290887</v>
      </c>
      <c r="H144" s="81">
        <v>340</v>
      </c>
      <c r="I144" s="81">
        <v>-0.61385559777843401</v>
      </c>
      <c r="J144" s="89">
        <v>43.421052631578952</v>
      </c>
      <c r="K144" s="89">
        <v>1.3712416656183168</v>
      </c>
      <c r="L144" s="1003">
        <v>0.2653045294134273</v>
      </c>
    </row>
    <row r="145" spans="1:12" ht="14.25">
      <c r="A145" s="44" t="s">
        <v>116</v>
      </c>
      <c r="B145" s="48" t="s">
        <v>31</v>
      </c>
      <c r="C145" s="90">
        <v>13311.800739714305</v>
      </c>
      <c r="D145" s="90">
        <v>13175.842853800641</v>
      </c>
      <c r="E145" s="91">
        <v>13578.03675450859</v>
      </c>
      <c r="F145" s="91">
        <v>13439.359710876653</v>
      </c>
      <c r="G145" s="1004">
        <v>1.0318724002878159</v>
      </c>
      <c r="H145" s="92">
        <v>280.57076780758558</v>
      </c>
      <c r="I145" s="92">
        <v>1.2586306102399039</v>
      </c>
      <c r="J145" s="93">
        <v>35.633626097867001</v>
      </c>
      <c r="K145" s="93">
        <v>13.599194867278902</v>
      </c>
      <c r="L145" s="1005">
        <v>2.0014067415513122</v>
      </c>
    </row>
    <row r="146" spans="1:12" ht="15">
      <c r="A146" s="46" t="s">
        <v>116</v>
      </c>
      <c r="B146" s="47" t="s">
        <v>32</v>
      </c>
      <c r="C146" s="79">
        <v>12705.33725490196</v>
      </c>
      <c r="D146" s="79">
        <v>12768.48137254902</v>
      </c>
      <c r="E146" s="80">
        <v>12959.444</v>
      </c>
      <c r="F146" s="80">
        <v>13023.851000000001</v>
      </c>
      <c r="G146" s="997">
        <v>-0.49453114904340556</v>
      </c>
      <c r="H146" s="81">
        <v>248.7</v>
      </c>
      <c r="I146" s="81">
        <v>1.3034623217922561</v>
      </c>
      <c r="J146" s="89">
        <v>35.744680851063833</v>
      </c>
      <c r="K146" s="89">
        <v>4.0130834067178256</v>
      </c>
      <c r="L146" s="1003">
        <v>0.59340936713691717</v>
      </c>
    </row>
    <row r="147" spans="1:12" ht="15">
      <c r="A147" s="46" t="s">
        <v>116</v>
      </c>
      <c r="B147" s="47" t="s">
        <v>33</v>
      </c>
      <c r="C147" s="79">
        <v>13582.888235294118</v>
      </c>
      <c r="D147" s="79">
        <v>13291.039215686274</v>
      </c>
      <c r="E147" s="80">
        <v>13854.546</v>
      </c>
      <c r="F147" s="80">
        <v>13556.86</v>
      </c>
      <c r="G147" s="997">
        <v>2.1958329583694138</v>
      </c>
      <c r="H147" s="81">
        <v>289.8</v>
      </c>
      <c r="I147" s="81">
        <v>1.7199017199017321</v>
      </c>
      <c r="J147" s="81">
        <v>35.699797160243406</v>
      </c>
      <c r="K147" s="81">
        <v>8.4161529752170097</v>
      </c>
      <c r="L147" s="998">
        <v>1.2421133943089764</v>
      </c>
    </row>
    <row r="148" spans="1:12" ht="15.75" thickBot="1">
      <c r="A148" s="56" t="s">
        <v>116</v>
      </c>
      <c r="B148" s="57" t="s">
        <v>36</v>
      </c>
      <c r="C148" s="82">
        <v>13164.189215686274</v>
      </c>
      <c r="D148" s="82">
        <v>13498.691176470589</v>
      </c>
      <c r="E148" s="83">
        <v>13427.473</v>
      </c>
      <c r="F148" s="83">
        <v>13768.665000000001</v>
      </c>
      <c r="G148" s="999">
        <v>-2.4780325470915363</v>
      </c>
      <c r="H148" s="84">
        <v>323.5</v>
      </c>
      <c r="I148" s="84">
        <v>-1.6119221411192246</v>
      </c>
      <c r="J148" s="84">
        <v>34.782608695652172</v>
      </c>
      <c r="K148" s="84">
        <v>1.1699584853440685</v>
      </c>
      <c r="L148" s="1000">
        <v>0.16588398010541883</v>
      </c>
    </row>
    <row r="149" spans="1:12">
      <c r="G149" s="65"/>
      <c r="H149" s="65"/>
      <c r="I149" s="65"/>
      <c r="J149" s="65"/>
      <c r="K149" s="65"/>
      <c r="L149" s="65"/>
    </row>
    <row r="150" spans="1:12" ht="13.5" thickBot="1">
      <c r="G150" s="65"/>
      <c r="H150" s="65"/>
      <c r="I150" s="65"/>
      <c r="J150" s="65"/>
      <c r="K150" s="65"/>
      <c r="L150" s="1092"/>
    </row>
    <row r="151" spans="1:12" ht="21" thickBot="1">
      <c r="A151" s="962" t="s">
        <v>334</v>
      </c>
      <c r="B151" s="953"/>
      <c r="C151" s="953"/>
      <c r="D151" s="953"/>
      <c r="E151" s="953"/>
      <c r="F151" s="953"/>
      <c r="G151" s="1065"/>
      <c r="H151" s="1065"/>
      <c r="I151" s="1065"/>
      <c r="J151" s="1065"/>
      <c r="K151" s="1065"/>
      <c r="L151" s="1066"/>
    </row>
    <row r="152" spans="1:12" ht="12.75" customHeight="1">
      <c r="A152" s="27"/>
      <c r="B152" s="28"/>
      <c r="C152" s="3" t="s">
        <v>9</v>
      </c>
      <c r="D152" s="3" t="s">
        <v>9</v>
      </c>
      <c r="E152" s="3"/>
      <c r="F152" s="3"/>
      <c r="G152" s="954"/>
      <c r="H152" s="1455" t="s">
        <v>10</v>
      </c>
      <c r="I152" s="1456"/>
      <c r="J152" s="984" t="s">
        <v>11</v>
      </c>
      <c r="K152" s="955" t="s">
        <v>12</v>
      </c>
      <c r="L152" s="956"/>
    </row>
    <row r="153" spans="1:12" ht="15.75" customHeight="1">
      <c r="A153" s="29" t="s">
        <v>13</v>
      </c>
      <c r="B153" s="30" t="s">
        <v>14</v>
      </c>
      <c r="C153" s="957" t="s">
        <v>40</v>
      </c>
      <c r="D153" s="957" t="s">
        <v>40</v>
      </c>
      <c r="E153" s="958" t="s">
        <v>41</v>
      </c>
      <c r="F153" s="959"/>
      <c r="G153" s="985"/>
      <c r="H153" s="1453" t="s">
        <v>15</v>
      </c>
      <c r="I153" s="1454"/>
      <c r="J153" s="986" t="s">
        <v>16</v>
      </c>
      <c r="K153" s="960" t="s">
        <v>17</v>
      </c>
      <c r="L153" s="961"/>
    </row>
    <row r="154" spans="1:12" ht="26.25" thickBot="1">
      <c r="A154" s="31" t="s">
        <v>18</v>
      </c>
      <c r="B154" s="32" t="s">
        <v>19</v>
      </c>
      <c r="C154" s="876" t="s">
        <v>514</v>
      </c>
      <c r="D154" s="876" t="s">
        <v>501</v>
      </c>
      <c r="E154" s="951" t="s">
        <v>514</v>
      </c>
      <c r="F154" s="1234" t="s">
        <v>501</v>
      </c>
      <c r="G154" s="983" t="s">
        <v>20</v>
      </c>
      <c r="H154" s="66" t="s">
        <v>514</v>
      </c>
      <c r="I154" s="889" t="s">
        <v>20</v>
      </c>
      <c r="J154" s="987" t="s">
        <v>20</v>
      </c>
      <c r="K154" s="952" t="s">
        <v>514</v>
      </c>
      <c r="L154" s="988" t="s">
        <v>21</v>
      </c>
    </row>
    <row r="155" spans="1:12" ht="15" thickBot="1">
      <c r="A155" s="33" t="s">
        <v>22</v>
      </c>
      <c r="B155" s="34" t="s">
        <v>23</v>
      </c>
      <c r="C155" s="67">
        <v>13210.237405426304</v>
      </c>
      <c r="D155" s="67">
        <v>13089.198662542456</v>
      </c>
      <c r="E155" s="68">
        <v>13474.44215353483</v>
      </c>
      <c r="F155" s="1235">
        <v>13350.982635793305</v>
      </c>
      <c r="G155" s="989">
        <v>0.92472233025407602</v>
      </c>
      <c r="H155" s="69">
        <v>323.42515862068961</v>
      </c>
      <c r="I155" s="69">
        <v>0.6032853409661092</v>
      </c>
      <c r="J155" s="70">
        <v>7.1217494089834519</v>
      </c>
      <c r="K155" s="69">
        <v>100</v>
      </c>
      <c r="L155" s="990" t="s">
        <v>23</v>
      </c>
    </row>
    <row r="156" spans="1:12" ht="15" thickBot="1">
      <c r="A156" s="35"/>
      <c r="B156" s="36"/>
      <c r="C156" s="71"/>
      <c r="D156" s="71"/>
      <c r="E156" s="71"/>
      <c r="F156" s="71"/>
      <c r="G156" s="991"/>
      <c r="H156" s="70"/>
      <c r="I156" s="70"/>
      <c r="J156" s="70"/>
      <c r="K156" s="70"/>
      <c r="L156" s="992"/>
    </row>
    <row r="157" spans="1:12" ht="15">
      <c r="A157" s="37" t="s">
        <v>107</v>
      </c>
      <c r="B157" s="38" t="s">
        <v>23</v>
      </c>
      <c r="C157" s="72">
        <v>12524.290956934921</v>
      </c>
      <c r="D157" s="72">
        <v>11940.812083628631</v>
      </c>
      <c r="E157" s="73">
        <v>12774.776776073621</v>
      </c>
      <c r="F157" s="73">
        <v>12179.628325301204</v>
      </c>
      <c r="G157" s="993">
        <v>4.8864253889923042</v>
      </c>
      <c r="H157" s="74">
        <v>217.32666666666665</v>
      </c>
      <c r="I157" s="74">
        <v>17.827710843373477</v>
      </c>
      <c r="J157" s="74">
        <v>66.666666666666657</v>
      </c>
      <c r="K157" s="74">
        <v>0.20689655172413793</v>
      </c>
      <c r="L157" s="994">
        <v>7.3917828319882611E-2</v>
      </c>
    </row>
    <row r="158" spans="1:12" ht="15">
      <c r="A158" s="46" t="s">
        <v>108</v>
      </c>
      <c r="B158" s="75" t="s">
        <v>23</v>
      </c>
      <c r="C158" s="76">
        <v>14168.693994663037</v>
      </c>
      <c r="D158" s="76">
        <v>14112.334318471569</v>
      </c>
      <c r="E158" s="77">
        <v>14452.067874556298</v>
      </c>
      <c r="F158" s="77">
        <v>14394.581004841</v>
      </c>
      <c r="G158" s="995">
        <v>0.39936466157621836</v>
      </c>
      <c r="H158" s="78">
        <v>357.24463768115942</v>
      </c>
      <c r="I158" s="78">
        <v>0.88007165915702057</v>
      </c>
      <c r="J158" s="78">
        <v>3.5258814703675916</v>
      </c>
      <c r="K158" s="78">
        <v>38.068965517241374</v>
      </c>
      <c r="L158" s="996">
        <v>-1.3222874378413749</v>
      </c>
    </row>
    <row r="159" spans="1:12" ht="15">
      <c r="A159" s="39" t="s">
        <v>109</v>
      </c>
      <c r="B159" s="40" t="s">
        <v>23</v>
      </c>
      <c r="C159" s="79">
        <v>14103.220101902964</v>
      </c>
      <c r="D159" s="79">
        <v>14133.283655857716</v>
      </c>
      <c r="E159" s="80">
        <v>14385.284503941022</v>
      </c>
      <c r="F159" s="80">
        <v>14415.949328974872</v>
      </c>
      <c r="G159" s="997">
        <v>-0.2127145728253611</v>
      </c>
      <c r="H159" s="81">
        <v>378.39406528189909</v>
      </c>
      <c r="I159" s="81">
        <v>0.30991193104886094</v>
      </c>
      <c r="J159" s="81">
        <v>13.087248322147651</v>
      </c>
      <c r="K159" s="81">
        <v>9.296551724137931</v>
      </c>
      <c r="L159" s="998">
        <v>0.49040515203391166</v>
      </c>
    </row>
    <row r="160" spans="1:12" ht="15">
      <c r="A160" s="39" t="s">
        <v>110</v>
      </c>
      <c r="B160" s="40" t="s">
        <v>23</v>
      </c>
      <c r="C160" s="79" t="s">
        <v>99</v>
      </c>
      <c r="D160" s="79" t="s">
        <v>99</v>
      </c>
      <c r="E160" s="80" t="s">
        <v>99</v>
      </c>
      <c r="F160" s="80" t="s">
        <v>99</v>
      </c>
      <c r="G160" s="997" t="s">
        <v>99</v>
      </c>
      <c r="H160" s="81" t="s">
        <v>99</v>
      </c>
      <c r="I160" s="81" t="s">
        <v>99</v>
      </c>
      <c r="J160" s="81" t="s">
        <v>99</v>
      </c>
      <c r="K160" s="81" t="s">
        <v>99</v>
      </c>
      <c r="L160" s="998" t="s">
        <v>99</v>
      </c>
    </row>
    <row r="161" spans="1:12" ht="15">
      <c r="A161" s="39" t="s">
        <v>97</v>
      </c>
      <c r="B161" s="40" t="s">
        <v>23</v>
      </c>
      <c r="C161" s="79">
        <v>11082.401290829615</v>
      </c>
      <c r="D161" s="79">
        <v>10799.692479329575</v>
      </c>
      <c r="E161" s="80">
        <v>11304.049316646207</v>
      </c>
      <c r="F161" s="80">
        <v>11015.686328916167</v>
      </c>
      <c r="G161" s="997">
        <v>2.6177487186893509</v>
      </c>
      <c r="H161" s="81">
        <v>287.58697845025222</v>
      </c>
      <c r="I161" s="81">
        <v>0.39886194597397184</v>
      </c>
      <c r="J161" s="81">
        <v>5.0578034682080926</v>
      </c>
      <c r="K161" s="81">
        <v>30.082758620689653</v>
      </c>
      <c r="L161" s="998">
        <v>-0.59100024455857536</v>
      </c>
    </row>
    <row r="162" spans="1:12" ht="15.75" thickBot="1">
      <c r="A162" s="41" t="s">
        <v>111</v>
      </c>
      <c r="B162" s="42" t="s">
        <v>23</v>
      </c>
      <c r="C162" s="82">
        <v>13556.963404354748</v>
      </c>
      <c r="D162" s="82">
        <v>13485.550597347004</v>
      </c>
      <c r="E162" s="83">
        <v>13828.102672441844</v>
      </c>
      <c r="F162" s="83">
        <v>13755.261609293944</v>
      </c>
      <c r="G162" s="999">
        <v>0.52955054739696061</v>
      </c>
      <c r="H162" s="84">
        <v>292.16820987654319</v>
      </c>
      <c r="I162" s="84">
        <v>1.121899664235265</v>
      </c>
      <c r="J162" s="84">
        <v>14.004222378606615</v>
      </c>
      <c r="K162" s="84">
        <v>22.344827586206897</v>
      </c>
      <c r="L162" s="1000">
        <v>1.3489647020461391</v>
      </c>
    </row>
    <row r="163" spans="1:12" ht="15" thickBot="1">
      <c r="A163" s="35"/>
      <c r="B163" s="43"/>
      <c r="C163" s="71"/>
      <c r="D163" s="71"/>
      <c r="E163" s="71"/>
      <c r="F163" s="71"/>
      <c r="G163" s="991"/>
      <c r="H163" s="70"/>
      <c r="I163" s="70"/>
      <c r="J163" s="70"/>
      <c r="K163" s="70"/>
      <c r="L163" s="992"/>
    </row>
    <row r="164" spans="1:12" ht="14.25">
      <c r="A164" s="44" t="s">
        <v>112</v>
      </c>
      <c r="B164" s="45" t="s">
        <v>25</v>
      </c>
      <c r="C164" s="85" t="s">
        <v>253</v>
      </c>
      <c r="D164" s="85" t="s">
        <v>99</v>
      </c>
      <c r="E164" s="86" t="s">
        <v>253</v>
      </c>
      <c r="F164" s="86" t="s">
        <v>99</v>
      </c>
      <c r="G164" s="1001" t="s">
        <v>99</v>
      </c>
      <c r="H164" s="87" t="s">
        <v>253</v>
      </c>
      <c r="I164" s="87" t="s">
        <v>99</v>
      </c>
      <c r="J164" s="88" t="s">
        <v>99</v>
      </c>
      <c r="K164" s="88">
        <v>1.3793103448275862E-2</v>
      </c>
      <c r="L164" s="1002" t="s">
        <v>99</v>
      </c>
    </row>
    <row r="165" spans="1:12" ht="15">
      <c r="A165" s="46" t="s">
        <v>112</v>
      </c>
      <c r="B165" s="47" t="s">
        <v>26</v>
      </c>
      <c r="C165" s="79" t="s">
        <v>253</v>
      </c>
      <c r="D165" s="79" t="s">
        <v>99</v>
      </c>
      <c r="E165" s="80" t="s">
        <v>253</v>
      </c>
      <c r="F165" s="80" t="s">
        <v>99</v>
      </c>
      <c r="G165" s="997" t="s">
        <v>99</v>
      </c>
      <c r="H165" s="81" t="s">
        <v>253</v>
      </c>
      <c r="I165" s="81" t="s">
        <v>99</v>
      </c>
      <c r="J165" s="89" t="s">
        <v>99</v>
      </c>
      <c r="K165" s="89">
        <v>1.3793103448275862E-2</v>
      </c>
      <c r="L165" s="1003" t="s">
        <v>99</v>
      </c>
    </row>
    <row r="166" spans="1:12" ht="15">
      <c r="A166" s="46" t="s">
        <v>112</v>
      </c>
      <c r="B166" s="47" t="s">
        <v>27</v>
      </c>
      <c r="C166" s="79" t="s">
        <v>99</v>
      </c>
      <c r="D166" s="79" t="s">
        <v>99</v>
      </c>
      <c r="E166" s="80" t="s">
        <v>99</v>
      </c>
      <c r="F166" s="80" t="s">
        <v>99</v>
      </c>
      <c r="G166" s="997" t="s">
        <v>99</v>
      </c>
      <c r="H166" s="81" t="s">
        <v>99</v>
      </c>
      <c r="I166" s="81" t="s">
        <v>99</v>
      </c>
      <c r="J166" s="89" t="s">
        <v>99</v>
      </c>
      <c r="K166" s="89" t="s">
        <v>99</v>
      </c>
      <c r="L166" s="1003" t="s">
        <v>99</v>
      </c>
    </row>
    <row r="167" spans="1:12" ht="14.25">
      <c r="A167" s="44" t="s">
        <v>112</v>
      </c>
      <c r="B167" s="48" t="s">
        <v>28</v>
      </c>
      <c r="C167" s="90">
        <v>13626.502205882351</v>
      </c>
      <c r="D167" s="90" t="s">
        <v>253</v>
      </c>
      <c r="E167" s="91">
        <v>13899.032249999998</v>
      </c>
      <c r="F167" s="91" t="s">
        <v>253</v>
      </c>
      <c r="G167" s="1004" t="s">
        <v>99</v>
      </c>
      <c r="H167" s="92">
        <v>253.33333333333334</v>
      </c>
      <c r="I167" s="92" t="s">
        <v>99</v>
      </c>
      <c r="J167" s="93" t="s">
        <v>99</v>
      </c>
      <c r="K167" s="93">
        <v>4.1379310344827586E-2</v>
      </c>
      <c r="L167" s="1005">
        <v>2.6603896633243661E-2</v>
      </c>
    </row>
    <row r="168" spans="1:12" ht="15">
      <c r="A168" s="46" t="s">
        <v>112</v>
      </c>
      <c r="B168" s="47" t="s">
        <v>29</v>
      </c>
      <c r="C168" s="79" t="s">
        <v>253</v>
      </c>
      <c r="D168" s="79" t="s">
        <v>253</v>
      </c>
      <c r="E168" s="80" t="s">
        <v>253</v>
      </c>
      <c r="F168" s="80" t="s">
        <v>253</v>
      </c>
      <c r="G168" s="997" t="s">
        <v>99</v>
      </c>
      <c r="H168" s="81" t="s">
        <v>253</v>
      </c>
      <c r="I168" s="81" t="s">
        <v>99</v>
      </c>
      <c r="J168" s="89" t="s">
        <v>99</v>
      </c>
      <c r="K168" s="89">
        <v>1.3793103448275862E-2</v>
      </c>
      <c r="L168" s="1003" t="s">
        <v>99</v>
      </c>
    </row>
    <row r="169" spans="1:12" ht="15">
      <c r="A169" s="46" t="s">
        <v>112</v>
      </c>
      <c r="B169" s="47" t="s">
        <v>30</v>
      </c>
      <c r="C169" s="79" t="s">
        <v>253</v>
      </c>
      <c r="D169" s="79" t="s">
        <v>99</v>
      </c>
      <c r="E169" s="80" t="s">
        <v>253</v>
      </c>
      <c r="F169" s="80" t="s">
        <v>99</v>
      </c>
      <c r="G169" s="997" t="s">
        <v>99</v>
      </c>
      <c r="H169" s="81" t="s">
        <v>253</v>
      </c>
      <c r="I169" s="81" t="s">
        <v>99</v>
      </c>
      <c r="J169" s="89" t="s">
        <v>99</v>
      </c>
      <c r="K169" s="89">
        <v>2.7586206896551724E-2</v>
      </c>
      <c r="L169" s="1003" t="s">
        <v>99</v>
      </c>
    </row>
    <row r="170" spans="1:12" ht="14.25">
      <c r="A170" s="44" t="s">
        <v>112</v>
      </c>
      <c r="B170" s="48" t="s">
        <v>31</v>
      </c>
      <c r="C170" s="90">
        <v>12055.86096570787</v>
      </c>
      <c r="D170" s="90">
        <v>11318.889897698209</v>
      </c>
      <c r="E170" s="91">
        <v>12296.978185022028</v>
      </c>
      <c r="F170" s="91">
        <v>11545.267695652174</v>
      </c>
      <c r="G170" s="1004">
        <v>6.5109836271093178</v>
      </c>
      <c r="H170" s="92">
        <v>206.35454545454542</v>
      </c>
      <c r="I170" s="92">
        <v>19.625823451910389</v>
      </c>
      <c r="J170" s="93">
        <v>37.5</v>
      </c>
      <c r="K170" s="93">
        <v>0.15172413793103448</v>
      </c>
      <c r="L170" s="1005">
        <v>3.3520828238363082E-2</v>
      </c>
    </row>
    <row r="171" spans="1:12" ht="15">
      <c r="A171" s="46" t="s">
        <v>112</v>
      </c>
      <c r="B171" s="47" t="s">
        <v>32</v>
      </c>
      <c r="C171" s="79">
        <v>11913.743137254902</v>
      </c>
      <c r="D171" s="79">
        <v>10660.327450980392</v>
      </c>
      <c r="E171" s="80">
        <v>12152.018</v>
      </c>
      <c r="F171" s="80">
        <v>10873.534</v>
      </c>
      <c r="G171" s="997">
        <v>11.757759712711621</v>
      </c>
      <c r="H171" s="81">
        <v>201.1</v>
      </c>
      <c r="I171" s="81">
        <v>25.687499999999996</v>
      </c>
      <c r="J171" s="89">
        <v>50</v>
      </c>
      <c r="K171" s="89">
        <v>0.12413793103448277</v>
      </c>
      <c r="L171" s="1003">
        <v>3.5485448764979222E-2</v>
      </c>
    </row>
    <row r="172" spans="1:12" ht="15.75" thickBot="1">
      <c r="A172" s="49" t="s">
        <v>112</v>
      </c>
      <c r="B172" s="50" t="s">
        <v>33</v>
      </c>
      <c r="C172" s="94" t="s">
        <v>253</v>
      </c>
      <c r="D172" s="94" t="s">
        <v>253</v>
      </c>
      <c r="E172" s="95" t="s">
        <v>253</v>
      </c>
      <c r="F172" s="95" t="s">
        <v>253</v>
      </c>
      <c r="G172" s="1006" t="s">
        <v>99</v>
      </c>
      <c r="H172" s="89" t="s">
        <v>253</v>
      </c>
      <c r="I172" s="89" t="s">
        <v>99</v>
      </c>
      <c r="J172" s="89" t="s">
        <v>99</v>
      </c>
      <c r="K172" s="89">
        <v>2.7586206896551724E-2</v>
      </c>
      <c r="L172" s="1003" t="s">
        <v>99</v>
      </c>
    </row>
    <row r="173" spans="1:12" ht="15" thickBot="1">
      <c r="A173" s="35"/>
      <c r="B173" s="43"/>
      <c r="C173" s="71"/>
      <c r="D173" s="71"/>
      <c r="E173" s="71"/>
      <c r="F173" s="71"/>
      <c r="G173" s="991"/>
      <c r="H173" s="70"/>
      <c r="I173" s="70"/>
      <c r="J173" s="70"/>
      <c r="K173" s="70"/>
      <c r="L173" s="992"/>
    </row>
    <row r="174" spans="1:12" ht="14.25">
      <c r="A174" s="44" t="s">
        <v>113</v>
      </c>
      <c r="B174" s="45" t="s">
        <v>25</v>
      </c>
      <c r="C174" s="85">
        <v>14683.272941606177</v>
      </c>
      <c r="D174" s="85">
        <v>14522.753658939033</v>
      </c>
      <c r="E174" s="86">
        <v>14976.938400438301</v>
      </c>
      <c r="F174" s="86">
        <v>14813.208732117813</v>
      </c>
      <c r="G174" s="1001">
        <v>1.1052950868469913</v>
      </c>
      <c r="H174" s="87">
        <v>416.92791878172585</v>
      </c>
      <c r="I174" s="87">
        <v>-0.93880814206948604</v>
      </c>
      <c r="J174" s="88">
        <v>36.805555555555557</v>
      </c>
      <c r="K174" s="88">
        <v>5.434482758620689</v>
      </c>
      <c r="L174" s="1002">
        <v>1.1791636096845188</v>
      </c>
    </row>
    <row r="175" spans="1:12" ht="15">
      <c r="A175" s="46" t="s">
        <v>113</v>
      </c>
      <c r="B175" s="47" t="s">
        <v>26</v>
      </c>
      <c r="C175" s="79">
        <v>14772.023529411765</v>
      </c>
      <c r="D175" s="79">
        <v>14599.158823529411</v>
      </c>
      <c r="E175" s="80">
        <v>15067.464</v>
      </c>
      <c r="F175" s="80">
        <v>14891.142</v>
      </c>
      <c r="G175" s="997">
        <v>1.1840730549745622</v>
      </c>
      <c r="H175" s="81">
        <v>411.4</v>
      </c>
      <c r="I175" s="81">
        <v>-0.45971449310429086</v>
      </c>
      <c r="J175" s="89">
        <v>50.828729281767963</v>
      </c>
      <c r="K175" s="89">
        <v>3.7655172413793103</v>
      </c>
      <c r="L175" s="1003">
        <v>1.0911673595826201</v>
      </c>
    </row>
    <row r="176" spans="1:12" ht="15">
      <c r="A176" s="46" t="s">
        <v>113</v>
      </c>
      <c r="B176" s="47" t="s">
        <v>27</v>
      </c>
      <c r="C176" s="79">
        <v>14491.441176470589</v>
      </c>
      <c r="D176" s="79">
        <v>14399.609803921569</v>
      </c>
      <c r="E176" s="80">
        <v>14781.27</v>
      </c>
      <c r="F176" s="80">
        <v>14687.602000000001</v>
      </c>
      <c r="G176" s="997">
        <v>0.63773514560102906</v>
      </c>
      <c r="H176" s="81">
        <v>429.4</v>
      </c>
      <c r="I176" s="81">
        <v>-0.99146875720544425</v>
      </c>
      <c r="J176" s="89">
        <v>13.084112149532709</v>
      </c>
      <c r="K176" s="89">
        <v>1.6689655172413793</v>
      </c>
      <c r="L176" s="1003">
        <v>8.7996250101899598E-2</v>
      </c>
    </row>
    <row r="177" spans="1:12" ht="14.25">
      <c r="A177" s="44" t="s">
        <v>113</v>
      </c>
      <c r="B177" s="48" t="s">
        <v>28</v>
      </c>
      <c r="C177" s="90">
        <v>14388.74005928362</v>
      </c>
      <c r="D177" s="90">
        <v>14375.732483533033</v>
      </c>
      <c r="E177" s="91">
        <v>14676.514860469293</v>
      </c>
      <c r="F177" s="91">
        <v>14663.247133203693</v>
      </c>
      <c r="G177" s="1004">
        <v>9.0482872893524788E-2</v>
      </c>
      <c r="H177" s="92">
        <v>374.96632996632997</v>
      </c>
      <c r="I177" s="92">
        <v>0.36203047401159505</v>
      </c>
      <c r="J177" s="93">
        <v>1.1350737797956867</v>
      </c>
      <c r="K177" s="93">
        <v>12.289655172413793</v>
      </c>
      <c r="L177" s="1005">
        <v>-0.72748430749164505</v>
      </c>
    </row>
    <row r="178" spans="1:12" ht="15">
      <c r="A178" s="46" t="s">
        <v>113</v>
      </c>
      <c r="B178" s="47" t="s">
        <v>29</v>
      </c>
      <c r="C178" s="79">
        <v>14327.73725490196</v>
      </c>
      <c r="D178" s="79">
        <v>14278.789215686274</v>
      </c>
      <c r="E178" s="80">
        <v>14614.291999999999</v>
      </c>
      <c r="F178" s="80">
        <v>14564.365</v>
      </c>
      <c r="G178" s="997">
        <v>0.34280244967768714</v>
      </c>
      <c r="H178" s="81">
        <v>360.4</v>
      </c>
      <c r="I178" s="81">
        <v>1.065619742007839</v>
      </c>
      <c r="J178" s="89">
        <v>0.22522522522522523</v>
      </c>
      <c r="K178" s="89">
        <v>6.1379310344827589</v>
      </c>
      <c r="L178" s="1003">
        <v>-0.42235265346050355</v>
      </c>
    </row>
    <row r="179" spans="1:12" ht="15">
      <c r="A179" s="46" t="s">
        <v>113</v>
      </c>
      <c r="B179" s="47" t="s">
        <v>30</v>
      </c>
      <c r="C179" s="79">
        <v>14445.051960784313</v>
      </c>
      <c r="D179" s="79">
        <v>14465.581372549019</v>
      </c>
      <c r="E179" s="80">
        <v>14733.953</v>
      </c>
      <c r="F179" s="80">
        <v>14754.893</v>
      </c>
      <c r="G179" s="997">
        <v>-0.14191902306577561</v>
      </c>
      <c r="H179" s="81">
        <v>389.5</v>
      </c>
      <c r="I179" s="81">
        <v>-0.35814786390380593</v>
      </c>
      <c r="J179" s="89">
        <v>2.0594965675057209</v>
      </c>
      <c r="K179" s="89">
        <v>6.1517241379310343</v>
      </c>
      <c r="L179" s="1003">
        <v>-0.30513165403114062</v>
      </c>
    </row>
    <row r="180" spans="1:12" ht="14.25">
      <c r="A180" s="44" t="s">
        <v>113</v>
      </c>
      <c r="B180" s="48" t="s">
        <v>31</v>
      </c>
      <c r="C180" s="90">
        <v>13844.571863692056</v>
      </c>
      <c r="D180" s="90">
        <v>13835.973581282055</v>
      </c>
      <c r="E180" s="91">
        <v>14121.463300965897</v>
      </c>
      <c r="F180" s="91">
        <v>14112.693052907696</v>
      </c>
      <c r="G180" s="1004">
        <v>6.2144397425225192E-2</v>
      </c>
      <c r="H180" s="92">
        <v>330.59701694915253</v>
      </c>
      <c r="I180" s="92">
        <v>0.23600233177711985</v>
      </c>
      <c r="J180" s="93">
        <v>-1.4696058784235138</v>
      </c>
      <c r="K180" s="93">
        <v>20.344827586206897</v>
      </c>
      <c r="L180" s="1005">
        <v>-1.7739667400342363</v>
      </c>
    </row>
    <row r="181" spans="1:12" ht="15">
      <c r="A181" s="46" t="s">
        <v>113</v>
      </c>
      <c r="B181" s="47" t="s">
        <v>32</v>
      </c>
      <c r="C181" s="79">
        <v>13723.269607843138</v>
      </c>
      <c r="D181" s="79">
        <v>13666.597058823529</v>
      </c>
      <c r="E181" s="80">
        <v>13997.735000000001</v>
      </c>
      <c r="F181" s="80">
        <v>13939.929</v>
      </c>
      <c r="G181" s="997">
        <v>0.41467930001652448</v>
      </c>
      <c r="H181" s="81">
        <v>315.2</v>
      </c>
      <c r="I181" s="81">
        <v>0.22257551669316011</v>
      </c>
      <c r="J181" s="89">
        <v>3.1209362808842656</v>
      </c>
      <c r="K181" s="89">
        <v>10.937931034482759</v>
      </c>
      <c r="L181" s="1003">
        <v>-0.42436210972527988</v>
      </c>
    </row>
    <row r="182" spans="1:12" ht="15.75" thickBot="1">
      <c r="A182" s="49" t="s">
        <v>113</v>
      </c>
      <c r="B182" s="50" t="s">
        <v>33</v>
      </c>
      <c r="C182" s="94">
        <v>13972.167647058825</v>
      </c>
      <c r="D182" s="94">
        <v>13998.604901960784</v>
      </c>
      <c r="E182" s="95">
        <v>14251.611000000001</v>
      </c>
      <c r="F182" s="95">
        <v>14278.576999999999</v>
      </c>
      <c r="G182" s="1006">
        <v>-0.1888563545232731</v>
      </c>
      <c r="H182" s="89">
        <v>348.5</v>
      </c>
      <c r="I182" s="89">
        <v>0.7225433526011561</v>
      </c>
      <c r="J182" s="89">
        <v>-6.3186813186813184</v>
      </c>
      <c r="K182" s="89">
        <v>9.4068965517241381</v>
      </c>
      <c r="L182" s="1003">
        <v>-1.3496046303089599</v>
      </c>
    </row>
    <row r="183" spans="1:12" ht="15.75" thickBot="1">
      <c r="A183" s="51"/>
      <c r="B183" s="52"/>
      <c r="C183" s="96"/>
      <c r="D183" s="96"/>
      <c r="E183" s="96"/>
      <c r="F183" s="96"/>
      <c r="G183" s="1007"/>
      <c r="H183" s="97"/>
      <c r="I183" s="97"/>
      <c r="J183" s="97"/>
      <c r="K183" s="97"/>
      <c r="L183" s="1008"/>
    </row>
    <row r="184" spans="1:12" ht="15">
      <c r="A184" s="46" t="s">
        <v>114</v>
      </c>
      <c r="B184" s="53" t="s">
        <v>30</v>
      </c>
      <c r="C184" s="98">
        <v>14414.606862745097</v>
      </c>
      <c r="D184" s="98">
        <v>14512.962745098039</v>
      </c>
      <c r="E184" s="99">
        <v>14702.898999999999</v>
      </c>
      <c r="F184" s="99">
        <v>14803.222</v>
      </c>
      <c r="G184" s="1009">
        <v>-0.67771056868565716</v>
      </c>
      <c r="H184" s="100">
        <v>406</v>
      </c>
      <c r="I184" s="100">
        <v>2.2412490556534816</v>
      </c>
      <c r="J184" s="100">
        <v>40.939597315436245</v>
      </c>
      <c r="K184" s="100">
        <v>2.896551724137931</v>
      </c>
      <c r="L184" s="1010">
        <v>0.69501508111192623</v>
      </c>
    </row>
    <row r="185" spans="1:12" ht="15.75" thickBot="1">
      <c r="A185" s="49" t="s">
        <v>114</v>
      </c>
      <c r="B185" s="50" t="s">
        <v>33</v>
      </c>
      <c r="C185" s="94">
        <v>13946.848039215685</v>
      </c>
      <c r="D185" s="94">
        <v>13997.687254901961</v>
      </c>
      <c r="E185" s="95">
        <v>14225.785</v>
      </c>
      <c r="F185" s="95">
        <v>14277.641</v>
      </c>
      <c r="G185" s="1006">
        <v>-0.36319725366396149</v>
      </c>
      <c r="H185" s="89">
        <v>365.9</v>
      </c>
      <c r="I185" s="89">
        <v>-1.2682137075013613</v>
      </c>
      <c r="J185" s="89">
        <v>3.8031319910514538</v>
      </c>
      <c r="K185" s="89">
        <v>6.4</v>
      </c>
      <c r="L185" s="1003">
        <v>-0.20460992907801412</v>
      </c>
    </row>
    <row r="186" spans="1:12" ht="15.75" thickBot="1">
      <c r="A186" s="51"/>
      <c r="B186" s="52"/>
      <c r="C186" s="96"/>
      <c r="D186" s="96"/>
      <c r="E186" s="96"/>
      <c r="F186" s="96"/>
      <c r="G186" s="1007"/>
      <c r="H186" s="97"/>
      <c r="I186" s="97"/>
      <c r="J186" s="97"/>
      <c r="K186" s="97"/>
      <c r="L186" s="1008"/>
    </row>
    <row r="187" spans="1:12" ht="14.25">
      <c r="A187" s="44" t="s">
        <v>115</v>
      </c>
      <c r="B187" s="45" t="s">
        <v>25</v>
      </c>
      <c r="C187" s="85" t="s">
        <v>99</v>
      </c>
      <c r="D187" s="85" t="s">
        <v>99</v>
      </c>
      <c r="E187" s="86" t="s">
        <v>99</v>
      </c>
      <c r="F187" s="86" t="s">
        <v>99</v>
      </c>
      <c r="G187" s="1001" t="s">
        <v>99</v>
      </c>
      <c r="H187" s="87" t="s">
        <v>99</v>
      </c>
      <c r="I187" s="87" t="s">
        <v>99</v>
      </c>
      <c r="J187" s="88" t="s">
        <v>99</v>
      </c>
      <c r="K187" s="88" t="s">
        <v>99</v>
      </c>
      <c r="L187" s="1002" t="s">
        <v>99</v>
      </c>
    </row>
    <row r="188" spans="1:12" ht="15">
      <c r="A188" s="39" t="s">
        <v>115</v>
      </c>
      <c r="B188" s="47" t="s">
        <v>26</v>
      </c>
      <c r="C188" s="79" t="s">
        <v>99</v>
      </c>
      <c r="D188" s="79" t="s">
        <v>99</v>
      </c>
      <c r="E188" s="80" t="s">
        <v>99</v>
      </c>
      <c r="F188" s="80" t="s">
        <v>99</v>
      </c>
      <c r="G188" s="997" t="s">
        <v>99</v>
      </c>
      <c r="H188" s="81" t="s">
        <v>99</v>
      </c>
      <c r="I188" s="81" t="s">
        <v>99</v>
      </c>
      <c r="J188" s="89" t="s">
        <v>99</v>
      </c>
      <c r="K188" s="89" t="s">
        <v>99</v>
      </c>
      <c r="L188" s="1003" t="s">
        <v>99</v>
      </c>
    </row>
    <row r="189" spans="1:12" ht="15">
      <c r="A189" s="39" t="s">
        <v>115</v>
      </c>
      <c r="B189" s="47" t="s">
        <v>27</v>
      </c>
      <c r="C189" s="79" t="s">
        <v>99</v>
      </c>
      <c r="D189" s="79" t="s">
        <v>99</v>
      </c>
      <c r="E189" s="80" t="s">
        <v>99</v>
      </c>
      <c r="F189" s="80" t="s">
        <v>99</v>
      </c>
      <c r="G189" s="997" t="s">
        <v>99</v>
      </c>
      <c r="H189" s="81" t="s">
        <v>99</v>
      </c>
      <c r="I189" s="81" t="s">
        <v>99</v>
      </c>
      <c r="J189" s="89" t="s">
        <v>99</v>
      </c>
      <c r="K189" s="89" t="s">
        <v>99</v>
      </c>
      <c r="L189" s="1003" t="s">
        <v>99</v>
      </c>
    </row>
    <row r="190" spans="1:12" ht="15">
      <c r="A190" s="39" t="s">
        <v>115</v>
      </c>
      <c r="B190" s="47" t="s">
        <v>34</v>
      </c>
      <c r="C190" s="79" t="s">
        <v>99</v>
      </c>
      <c r="D190" s="79" t="s">
        <v>99</v>
      </c>
      <c r="E190" s="80" t="s">
        <v>99</v>
      </c>
      <c r="F190" s="80" t="s">
        <v>99</v>
      </c>
      <c r="G190" s="997" t="s">
        <v>99</v>
      </c>
      <c r="H190" s="81" t="s">
        <v>99</v>
      </c>
      <c r="I190" s="81" t="s">
        <v>99</v>
      </c>
      <c r="J190" s="89" t="s">
        <v>99</v>
      </c>
      <c r="K190" s="89" t="s">
        <v>99</v>
      </c>
      <c r="L190" s="1003" t="s">
        <v>99</v>
      </c>
    </row>
    <row r="191" spans="1:12" ht="14.25">
      <c r="A191" s="54" t="s">
        <v>115</v>
      </c>
      <c r="B191" s="48" t="s">
        <v>28</v>
      </c>
      <c r="C191" s="90" t="s">
        <v>99</v>
      </c>
      <c r="D191" s="90" t="s">
        <v>99</v>
      </c>
      <c r="E191" s="91" t="s">
        <v>99</v>
      </c>
      <c r="F191" s="91" t="s">
        <v>99</v>
      </c>
      <c r="G191" s="1004" t="s">
        <v>99</v>
      </c>
      <c r="H191" s="92" t="s">
        <v>99</v>
      </c>
      <c r="I191" s="92" t="s">
        <v>99</v>
      </c>
      <c r="J191" s="93" t="s">
        <v>99</v>
      </c>
      <c r="K191" s="93" t="s">
        <v>99</v>
      </c>
      <c r="L191" s="1005" t="s">
        <v>99</v>
      </c>
    </row>
    <row r="192" spans="1:12" ht="15">
      <c r="A192" s="39" t="s">
        <v>115</v>
      </c>
      <c r="B192" s="47" t="s">
        <v>30</v>
      </c>
      <c r="C192" s="79" t="s">
        <v>99</v>
      </c>
      <c r="D192" s="79" t="s">
        <v>99</v>
      </c>
      <c r="E192" s="80" t="s">
        <v>99</v>
      </c>
      <c r="F192" s="80" t="s">
        <v>99</v>
      </c>
      <c r="G192" s="997" t="s">
        <v>99</v>
      </c>
      <c r="H192" s="81" t="s">
        <v>99</v>
      </c>
      <c r="I192" s="81" t="s">
        <v>99</v>
      </c>
      <c r="J192" s="89" t="s">
        <v>99</v>
      </c>
      <c r="K192" s="89" t="s">
        <v>99</v>
      </c>
      <c r="L192" s="1003" t="s">
        <v>99</v>
      </c>
    </row>
    <row r="193" spans="1:12" ht="15">
      <c r="A193" s="39" t="s">
        <v>115</v>
      </c>
      <c r="B193" s="47" t="s">
        <v>35</v>
      </c>
      <c r="C193" s="79" t="s">
        <v>99</v>
      </c>
      <c r="D193" s="79" t="s">
        <v>99</v>
      </c>
      <c r="E193" s="80" t="s">
        <v>99</v>
      </c>
      <c r="F193" s="80" t="s">
        <v>99</v>
      </c>
      <c r="G193" s="997" t="s">
        <v>99</v>
      </c>
      <c r="H193" s="81" t="s">
        <v>99</v>
      </c>
      <c r="I193" s="81" t="s">
        <v>99</v>
      </c>
      <c r="J193" s="89" t="s">
        <v>99</v>
      </c>
      <c r="K193" s="89" t="s">
        <v>99</v>
      </c>
      <c r="L193" s="1003" t="s">
        <v>99</v>
      </c>
    </row>
    <row r="194" spans="1:12" ht="14.25">
      <c r="A194" s="54" t="s">
        <v>115</v>
      </c>
      <c r="B194" s="48" t="s">
        <v>31</v>
      </c>
      <c r="C194" s="90" t="s">
        <v>99</v>
      </c>
      <c r="D194" s="90" t="s">
        <v>99</v>
      </c>
      <c r="E194" s="91" t="s">
        <v>99</v>
      </c>
      <c r="F194" s="91" t="s">
        <v>99</v>
      </c>
      <c r="G194" s="1004" t="s">
        <v>99</v>
      </c>
      <c r="H194" s="92" t="s">
        <v>99</v>
      </c>
      <c r="I194" s="92" t="s">
        <v>99</v>
      </c>
      <c r="J194" s="93" t="s">
        <v>99</v>
      </c>
      <c r="K194" s="93" t="s">
        <v>99</v>
      </c>
      <c r="L194" s="1005" t="s">
        <v>99</v>
      </c>
    </row>
    <row r="195" spans="1:12" ht="15">
      <c r="A195" s="39" t="s">
        <v>115</v>
      </c>
      <c r="B195" s="47" t="s">
        <v>33</v>
      </c>
      <c r="C195" s="79" t="s">
        <v>99</v>
      </c>
      <c r="D195" s="79" t="s">
        <v>99</v>
      </c>
      <c r="E195" s="80" t="s">
        <v>99</v>
      </c>
      <c r="F195" s="80" t="s">
        <v>99</v>
      </c>
      <c r="G195" s="997" t="s">
        <v>99</v>
      </c>
      <c r="H195" s="81" t="s">
        <v>99</v>
      </c>
      <c r="I195" s="81" t="s">
        <v>99</v>
      </c>
      <c r="J195" s="89" t="s">
        <v>99</v>
      </c>
      <c r="K195" s="89" t="s">
        <v>99</v>
      </c>
      <c r="L195" s="1003" t="s">
        <v>99</v>
      </c>
    </row>
    <row r="196" spans="1:12" ht="15.75" thickBot="1">
      <c r="A196" s="55" t="s">
        <v>115</v>
      </c>
      <c r="B196" s="47" t="s">
        <v>36</v>
      </c>
      <c r="C196" s="94" t="s">
        <v>99</v>
      </c>
      <c r="D196" s="94" t="s">
        <v>99</v>
      </c>
      <c r="E196" s="95" t="s">
        <v>99</v>
      </c>
      <c r="F196" s="95" t="s">
        <v>99</v>
      </c>
      <c r="G196" s="1006" t="s">
        <v>99</v>
      </c>
      <c r="H196" s="89" t="s">
        <v>99</v>
      </c>
      <c r="I196" s="89" t="s">
        <v>99</v>
      </c>
      <c r="J196" s="89" t="s">
        <v>99</v>
      </c>
      <c r="K196" s="89" t="s">
        <v>99</v>
      </c>
      <c r="L196" s="1003" t="s">
        <v>99</v>
      </c>
    </row>
    <row r="197" spans="1:12" ht="15.75" thickBot="1">
      <c r="A197" s="51"/>
      <c r="B197" s="52"/>
      <c r="C197" s="96"/>
      <c r="D197" s="96"/>
      <c r="E197" s="96"/>
      <c r="F197" s="96"/>
      <c r="G197" s="1007"/>
      <c r="H197" s="97"/>
      <c r="I197" s="97"/>
      <c r="J197" s="97"/>
      <c r="K197" s="97"/>
      <c r="L197" s="1008"/>
    </row>
    <row r="198" spans="1:12" ht="14.25">
      <c r="A198" s="44" t="s">
        <v>24</v>
      </c>
      <c r="B198" s="45" t="s">
        <v>28</v>
      </c>
      <c r="C198" s="85">
        <v>11898.501463222405</v>
      </c>
      <c r="D198" s="85">
        <v>11375.973190187018</v>
      </c>
      <c r="E198" s="86">
        <v>12136.471492486853</v>
      </c>
      <c r="F198" s="86">
        <v>11603.492653990759</v>
      </c>
      <c r="G198" s="1001">
        <v>4.5932621701862146</v>
      </c>
      <c r="H198" s="87">
        <v>361.36289592760187</v>
      </c>
      <c r="I198" s="87">
        <v>1.3143054274193531</v>
      </c>
      <c r="J198" s="88">
        <v>-15.325670498084291</v>
      </c>
      <c r="K198" s="88">
        <v>3.0482758620689654</v>
      </c>
      <c r="L198" s="1002">
        <v>-0.80810711665443868</v>
      </c>
    </row>
    <row r="199" spans="1:12" ht="15">
      <c r="A199" s="46" t="s">
        <v>24</v>
      </c>
      <c r="B199" s="47" t="s">
        <v>29</v>
      </c>
      <c r="C199" s="79">
        <v>11349.107843137255</v>
      </c>
      <c r="D199" s="79">
        <v>11154.029411764706</v>
      </c>
      <c r="E199" s="80">
        <v>11576.09</v>
      </c>
      <c r="F199" s="80">
        <v>11377.11</v>
      </c>
      <c r="G199" s="997">
        <v>1.7489503046028345</v>
      </c>
      <c r="H199" s="81">
        <v>338.3</v>
      </c>
      <c r="I199" s="81">
        <v>-1.1396843950905837</v>
      </c>
      <c r="J199" s="89">
        <v>-25.454545454545453</v>
      </c>
      <c r="K199" s="89">
        <v>0.56551724137931025</v>
      </c>
      <c r="L199" s="1003">
        <v>-0.24713051275780551</v>
      </c>
    </row>
    <row r="200" spans="1:12" ht="15">
      <c r="A200" s="46" t="s">
        <v>24</v>
      </c>
      <c r="B200" s="47" t="s">
        <v>30</v>
      </c>
      <c r="C200" s="79">
        <v>11888.716666666667</v>
      </c>
      <c r="D200" s="79">
        <v>11475.110784313725</v>
      </c>
      <c r="E200" s="80">
        <v>12126.491</v>
      </c>
      <c r="F200" s="80">
        <v>11704.612999999999</v>
      </c>
      <c r="G200" s="997">
        <v>3.6043737627207375</v>
      </c>
      <c r="H200" s="81">
        <v>354.5</v>
      </c>
      <c r="I200" s="81">
        <v>4.0504842970355188</v>
      </c>
      <c r="J200" s="89">
        <v>-20.238095238095237</v>
      </c>
      <c r="K200" s="89">
        <v>0.92413793103448272</v>
      </c>
      <c r="L200" s="1003">
        <v>-0.31699682073856705</v>
      </c>
    </row>
    <row r="201" spans="1:12" ht="15">
      <c r="A201" s="46" t="s">
        <v>24</v>
      </c>
      <c r="B201" s="47" t="s">
        <v>35</v>
      </c>
      <c r="C201" s="79">
        <v>12084.402941176471</v>
      </c>
      <c r="D201" s="79">
        <v>11405.319607843137</v>
      </c>
      <c r="E201" s="80">
        <v>12326.091</v>
      </c>
      <c r="F201" s="80">
        <v>11633.425999999999</v>
      </c>
      <c r="G201" s="997">
        <v>5.9540929731276142</v>
      </c>
      <c r="H201" s="81">
        <v>373.8</v>
      </c>
      <c r="I201" s="81">
        <v>-0.10689470871191267</v>
      </c>
      <c r="J201" s="89">
        <v>-7.3770491803278686</v>
      </c>
      <c r="K201" s="89">
        <v>1.5586206896551724</v>
      </c>
      <c r="L201" s="1003">
        <v>-0.24397978315806657</v>
      </c>
    </row>
    <row r="202" spans="1:12" ht="14.25">
      <c r="A202" s="44" t="s">
        <v>24</v>
      </c>
      <c r="B202" s="48" t="s">
        <v>31</v>
      </c>
      <c r="C202" s="90">
        <v>11541.976334117984</v>
      </c>
      <c r="D202" s="90">
        <v>11299.418490635117</v>
      </c>
      <c r="E202" s="91">
        <v>11772.815860800343</v>
      </c>
      <c r="F202" s="91">
        <v>11525.40686044782</v>
      </c>
      <c r="G202" s="1004">
        <v>2.1466400566002264</v>
      </c>
      <c r="H202" s="92">
        <v>300.30301507537689</v>
      </c>
      <c r="I202" s="92">
        <v>0.66275959053206412</v>
      </c>
      <c r="J202" s="93">
        <v>10.380348652931854</v>
      </c>
      <c r="K202" s="93">
        <v>19.213793103448275</v>
      </c>
      <c r="L202" s="1005">
        <v>0.5672209994293631</v>
      </c>
    </row>
    <row r="203" spans="1:12" ht="15">
      <c r="A203" s="46" t="s">
        <v>24</v>
      </c>
      <c r="B203" s="47" t="s">
        <v>32</v>
      </c>
      <c r="C203" s="79">
        <v>11121.851960784314</v>
      </c>
      <c r="D203" s="79">
        <v>10827.939215686274</v>
      </c>
      <c r="E203" s="80">
        <v>11344.289000000001</v>
      </c>
      <c r="F203" s="80">
        <v>11044.498</v>
      </c>
      <c r="G203" s="997">
        <v>2.7143922702507721</v>
      </c>
      <c r="H203" s="81">
        <v>275.7</v>
      </c>
      <c r="I203" s="81">
        <v>1.5843773028739911</v>
      </c>
      <c r="J203" s="89">
        <v>0.48076923076923078</v>
      </c>
      <c r="K203" s="89">
        <v>5.7655172413793103</v>
      </c>
      <c r="L203" s="1003">
        <v>-0.3810548626396022</v>
      </c>
    </row>
    <row r="204" spans="1:12" ht="15">
      <c r="A204" s="46" t="s">
        <v>24</v>
      </c>
      <c r="B204" s="47" t="s">
        <v>33</v>
      </c>
      <c r="C204" s="79">
        <v>11692.562745098039</v>
      </c>
      <c r="D204" s="79">
        <v>11482.610784313727</v>
      </c>
      <c r="E204" s="80">
        <v>11926.414000000001</v>
      </c>
      <c r="F204" s="80">
        <v>11712.263000000001</v>
      </c>
      <c r="G204" s="997">
        <v>1.8284340097212624</v>
      </c>
      <c r="H204" s="81">
        <v>299.60000000000002</v>
      </c>
      <c r="I204" s="81">
        <v>1.1478730587441035</v>
      </c>
      <c r="J204" s="89">
        <v>16.541353383458645</v>
      </c>
      <c r="K204" s="89">
        <v>8.5517241379310338</v>
      </c>
      <c r="L204" s="1003">
        <v>0.69120404336838615</v>
      </c>
    </row>
    <row r="205" spans="1:12" ht="15">
      <c r="A205" s="46" t="s">
        <v>24</v>
      </c>
      <c r="B205" s="47" t="s">
        <v>36</v>
      </c>
      <c r="C205" s="79">
        <v>11716.314705882352</v>
      </c>
      <c r="D205" s="79">
        <v>11529.294117647058</v>
      </c>
      <c r="E205" s="80">
        <v>11950.641</v>
      </c>
      <c r="F205" s="80">
        <v>11759.88</v>
      </c>
      <c r="G205" s="997">
        <v>1.622133899325507</v>
      </c>
      <c r="H205" s="81">
        <v>330.5</v>
      </c>
      <c r="I205" s="81">
        <v>-2.1030805687203857</v>
      </c>
      <c r="J205" s="89">
        <v>13.057324840764331</v>
      </c>
      <c r="K205" s="89">
        <v>4.8965517241379315</v>
      </c>
      <c r="L205" s="1003">
        <v>0.25707181870057916</v>
      </c>
    </row>
    <row r="206" spans="1:12" ht="14.25">
      <c r="A206" s="44" t="s">
        <v>24</v>
      </c>
      <c r="B206" s="48" t="s">
        <v>37</v>
      </c>
      <c r="C206" s="90">
        <v>9087.645832668597</v>
      </c>
      <c r="D206" s="90">
        <v>8866.4725435324854</v>
      </c>
      <c r="E206" s="91">
        <v>9269.3987493219684</v>
      </c>
      <c r="F206" s="91">
        <v>9043.8019944031348</v>
      </c>
      <c r="G206" s="1004">
        <v>2.494490205097887</v>
      </c>
      <c r="H206" s="92">
        <v>227.5906525573192</v>
      </c>
      <c r="I206" s="92">
        <v>0.62226992331865594</v>
      </c>
      <c r="J206" s="93">
        <v>2.5316455696202533</v>
      </c>
      <c r="K206" s="93">
        <v>7.8206896551724139</v>
      </c>
      <c r="L206" s="1005">
        <v>-0.35011412733349623</v>
      </c>
    </row>
    <row r="207" spans="1:12" ht="15">
      <c r="A207" s="46" t="s">
        <v>24</v>
      </c>
      <c r="B207" s="47" t="s">
        <v>101</v>
      </c>
      <c r="C207" s="101">
        <v>8775.2529411764699</v>
      </c>
      <c r="D207" s="101">
        <v>8607.2196078431371</v>
      </c>
      <c r="E207" s="102">
        <v>8950.7579999999998</v>
      </c>
      <c r="F207" s="102">
        <v>8779.3639999999996</v>
      </c>
      <c r="G207" s="1011">
        <v>1.952237086877822</v>
      </c>
      <c r="H207" s="103">
        <v>216.6</v>
      </c>
      <c r="I207" s="103">
        <v>2.2180273714015994</v>
      </c>
      <c r="J207" s="104">
        <v>15.032679738562091</v>
      </c>
      <c r="K207" s="104">
        <v>4.8551724137931034</v>
      </c>
      <c r="L207" s="1012">
        <v>0.33389581804842194</v>
      </c>
    </row>
    <row r="208" spans="1:12" ht="15">
      <c r="A208" s="46" t="s">
        <v>24</v>
      </c>
      <c r="B208" s="47" t="s">
        <v>38</v>
      </c>
      <c r="C208" s="79">
        <v>9136.9333333333343</v>
      </c>
      <c r="D208" s="79">
        <v>8970.0598039215674</v>
      </c>
      <c r="E208" s="80">
        <v>9319.6720000000005</v>
      </c>
      <c r="F208" s="80">
        <v>9149.4609999999993</v>
      </c>
      <c r="G208" s="997">
        <v>1.8603390953849757</v>
      </c>
      <c r="H208" s="81">
        <v>239.9</v>
      </c>
      <c r="I208" s="81">
        <v>0.71368597816961254</v>
      </c>
      <c r="J208" s="89">
        <v>-11.73469387755102</v>
      </c>
      <c r="K208" s="89">
        <v>2.3862068965517245</v>
      </c>
      <c r="L208" s="1003">
        <v>-0.50977419091872456</v>
      </c>
    </row>
    <row r="209" spans="1:12" ht="15.75" thickBot="1">
      <c r="A209" s="46" t="s">
        <v>24</v>
      </c>
      <c r="B209" s="47" t="s">
        <v>39</v>
      </c>
      <c r="C209" s="79">
        <v>11014.595098039215</v>
      </c>
      <c r="D209" s="79">
        <v>9750.1999999999989</v>
      </c>
      <c r="E209" s="80">
        <v>11234.887000000001</v>
      </c>
      <c r="F209" s="80">
        <v>9945.2039999999997</v>
      </c>
      <c r="G209" s="997">
        <v>12.967888843707993</v>
      </c>
      <c r="H209" s="81">
        <v>269</v>
      </c>
      <c r="I209" s="81">
        <v>1.2420022581859282</v>
      </c>
      <c r="J209" s="89">
        <v>-17.647058823529413</v>
      </c>
      <c r="K209" s="89">
        <v>0.57931034482758614</v>
      </c>
      <c r="L209" s="1003">
        <v>-0.17423575446319395</v>
      </c>
    </row>
    <row r="210" spans="1:12" ht="15.75" thickBot="1">
      <c r="A210" s="51"/>
      <c r="B210" s="52"/>
      <c r="C210" s="96"/>
      <c r="D210" s="96"/>
      <c r="E210" s="96"/>
      <c r="F210" s="96"/>
      <c r="G210" s="1007"/>
      <c r="H210" s="97"/>
      <c r="I210" s="97"/>
      <c r="J210" s="97"/>
      <c r="K210" s="97"/>
      <c r="L210" s="1008"/>
    </row>
    <row r="211" spans="1:12" ht="14.25">
      <c r="A211" s="44" t="s">
        <v>116</v>
      </c>
      <c r="B211" s="48" t="s">
        <v>25</v>
      </c>
      <c r="C211" s="90">
        <v>14636.208900957188</v>
      </c>
      <c r="D211" s="90">
        <v>14502.214423056465</v>
      </c>
      <c r="E211" s="91">
        <v>14928.933078976332</v>
      </c>
      <c r="F211" s="91">
        <v>14792.258711517594</v>
      </c>
      <c r="G211" s="1004">
        <v>0.92395874169182846</v>
      </c>
      <c r="H211" s="92">
        <v>339.63644859813081</v>
      </c>
      <c r="I211" s="92">
        <v>5.3079130894078084</v>
      </c>
      <c r="J211" s="93">
        <v>7.0000000000000009</v>
      </c>
      <c r="K211" s="93">
        <v>2.9517241379310342</v>
      </c>
      <c r="L211" s="1005">
        <v>-3.3586043857507519E-3</v>
      </c>
    </row>
    <row r="212" spans="1:12" ht="15">
      <c r="A212" s="46" t="s">
        <v>116</v>
      </c>
      <c r="B212" s="47" t="s">
        <v>26</v>
      </c>
      <c r="C212" s="79">
        <v>14331.728431372549</v>
      </c>
      <c r="D212" s="79">
        <v>14512.483333333334</v>
      </c>
      <c r="E212" s="80">
        <v>14618.362999999999</v>
      </c>
      <c r="F212" s="80">
        <v>14802.733</v>
      </c>
      <c r="G212" s="997">
        <v>-1.2455132440745962</v>
      </c>
      <c r="H212" s="81">
        <v>294.10000000000002</v>
      </c>
      <c r="I212" s="81">
        <v>1.6240497581202644</v>
      </c>
      <c r="J212" s="89">
        <v>-47.058823529411761</v>
      </c>
      <c r="K212" s="89">
        <v>0.3724137931034483</v>
      </c>
      <c r="L212" s="1003">
        <v>-0.38113230618733179</v>
      </c>
    </row>
    <row r="213" spans="1:12" ht="15">
      <c r="A213" s="46" t="s">
        <v>116</v>
      </c>
      <c r="B213" s="47" t="s">
        <v>27</v>
      </c>
      <c r="C213" s="79">
        <v>14807.454901960784</v>
      </c>
      <c r="D213" s="79">
        <v>14512.449019607844</v>
      </c>
      <c r="E213" s="80">
        <v>15103.603999999999</v>
      </c>
      <c r="F213" s="80">
        <v>14802.698</v>
      </c>
      <c r="G213" s="997">
        <v>2.03277807869889</v>
      </c>
      <c r="H213" s="81">
        <v>340</v>
      </c>
      <c r="I213" s="81">
        <v>3.1240521686381593</v>
      </c>
      <c r="J213" s="89">
        <v>-25.217391304347824</v>
      </c>
      <c r="K213" s="89">
        <v>1.1862068965517241</v>
      </c>
      <c r="L213" s="1003">
        <v>-0.51296568028042722</v>
      </c>
    </row>
    <row r="214" spans="1:12" ht="15">
      <c r="A214" s="46" t="s">
        <v>116</v>
      </c>
      <c r="B214" s="47" t="s">
        <v>34</v>
      </c>
      <c r="C214" s="79">
        <v>14563.260784313725</v>
      </c>
      <c r="D214" s="79">
        <v>14456.596078431372</v>
      </c>
      <c r="E214" s="80">
        <v>14854.526</v>
      </c>
      <c r="F214" s="80">
        <v>14745.727999999999</v>
      </c>
      <c r="G214" s="997">
        <v>0.73782725410370176</v>
      </c>
      <c r="H214" s="81">
        <v>351.5</v>
      </c>
      <c r="I214" s="81">
        <v>1.0347801092267959</v>
      </c>
      <c r="J214" s="89">
        <v>197.05882352941177</v>
      </c>
      <c r="K214" s="89">
        <v>1.3931034482758622</v>
      </c>
      <c r="L214" s="1003">
        <v>0.89073938208200876</v>
      </c>
    </row>
    <row r="215" spans="1:12" ht="14.25">
      <c r="A215" s="44" t="s">
        <v>116</v>
      </c>
      <c r="B215" s="48" t="s">
        <v>28</v>
      </c>
      <c r="C215" s="90">
        <v>13998.699647079286</v>
      </c>
      <c r="D215" s="90">
        <v>13928.759027337612</v>
      </c>
      <c r="E215" s="91">
        <v>14278.673640020872</v>
      </c>
      <c r="F215" s="91">
        <v>14207.334207884363</v>
      </c>
      <c r="G215" s="1004">
        <v>0.50213101974414531</v>
      </c>
      <c r="H215" s="92">
        <v>303.27167721518987</v>
      </c>
      <c r="I215" s="92">
        <v>1.4248559282373532</v>
      </c>
      <c r="J215" s="93">
        <v>24.165029469548134</v>
      </c>
      <c r="K215" s="93">
        <v>8.7172413793103445</v>
      </c>
      <c r="L215" s="1005">
        <v>1.1965558001141261</v>
      </c>
    </row>
    <row r="216" spans="1:12" ht="15">
      <c r="A216" s="46" t="s">
        <v>116</v>
      </c>
      <c r="B216" s="47" t="s">
        <v>29</v>
      </c>
      <c r="C216" s="79">
        <v>13458.242156862743</v>
      </c>
      <c r="D216" s="79">
        <v>14052.305882352941</v>
      </c>
      <c r="E216" s="80">
        <v>13727.406999999999</v>
      </c>
      <c r="F216" s="80">
        <v>14333.352000000001</v>
      </c>
      <c r="G216" s="997">
        <v>-4.2275177502094525</v>
      </c>
      <c r="H216" s="81">
        <v>269.39999999999998</v>
      </c>
      <c r="I216" s="81">
        <v>-0.40665434380777177</v>
      </c>
      <c r="J216" s="89">
        <v>-17.272727272727273</v>
      </c>
      <c r="K216" s="89">
        <v>1.2551724137931035</v>
      </c>
      <c r="L216" s="1003">
        <v>-0.37012309448112801</v>
      </c>
    </row>
    <row r="217" spans="1:12" ht="15">
      <c r="A217" s="46" t="s">
        <v>116</v>
      </c>
      <c r="B217" s="47" t="s">
        <v>30</v>
      </c>
      <c r="C217" s="79">
        <v>14087.638235294116</v>
      </c>
      <c r="D217" s="79">
        <v>13932.447058823529</v>
      </c>
      <c r="E217" s="80">
        <v>14369.391</v>
      </c>
      <c r="F217" s="80">
        <v>14211.096</v>
      </c>
      <c r="G217" s="997">
        <v>1.1138831234410074</v>
      </c>
      <c r="H217" s="81">
        <v>298.60000000000002</v>
      </c>
      <c r="I217" s="81">
        <v>0.94658553076403351</v>
      </c>
      <c r="J217" s="89">
        <v>36.885245901639344</v>
      </c>
      <c r="K217" s="89">
        <v>4.6068965517241374</v>
      </c>
      <c r="L217" s="1003">
        <v>1.0016956060976594</v>
      </c>
    </row>
    <row r="218" spans="1:12" ht="15">
      <c r="A218" s="46" t="s">
        <v>116</v>
      </c>
      <c r="B218" s="47" t="s">
        <v>35</v>
      </c>
      <c r="C218" s="79">
        <v>14063.720588235296</v>
      </c>
      <c r="D218" s="79">
        <v>13850.307843137254</v>
      </c>
      <c r="E218" s="80">
        <v>14344.995000000001</v>
      </c>
      <c r="F218" s="80">
        <v>14127.314</v>
      </c>
      <c r="G218" s="997">
        <v>1.5408519977682982</v>
      </c>
      <c r="H218" s="81">
        <v>325.7</v>
      </c>
      <c r="I218" s="81">
        <v>0.43169904409496679</v>
      </c>
      <c r="J218" s="89">
        <v>33.548387096774199</v>
      </c>
      <c r="K218" s="89">
        <v>2.8551724137931034</v>
      </c>
      <c r="L218" s="1003">
        <v>0.56498328849759538</v>
      </c>
    </row>
    <row r="219" spans="1:12" ht="14.25">
      <c r="A219" s="44" t="s">
        <v>116</v>
      </c>
      <c r="B219" s="48" t="s">
        <v>31</v>
      </c>
      <c r="C219" s="90">
        <v>12776.439315480213</v>
      </c>
      <c r="D219" s="90">
        <v>12799.346210916799</v>
      </c>
      <c r="E219" s="91">
        <v>13031.968101789817</v>
      </c>
      <c r="F219" s="91">
        <v>13055.333135135135</v>
      </c>
      <c r="G219" s="1004">
        <v>-0.17896926186002651</v>
      </c>
      <c r="H219" s="92">
        <v>269.97751937984498</v>
      </c>
      <c r="I219" s="92">
        <v>-0.84631508549538514</v>
      </c>
      <c r="J219" s="93">
        <v>8.7078651685393265</v>
      </c>
      <c r="K219" s="93">
        <v>10.675862068965518</v>
      </c>
      <c r="L219" s="1005">
        <v>0.1557675063177637</v>
      </c>
    </row>
    <row r="220" spans="1:12" ht="15">
      <c r="A220" s="46" t="s">
        <v>116</v>
      </c>
      <c r="B220" s="47" t="s">
        <v>32</v>
      </c>
      <c r="C220" s="79">
        <v>12176.90980392157</v>
      </c>
      <c r="D220" s="79">
        <v>12187.37450980392</v>
      </c>
      <c r="E220" s="80">
        <v>12420.448</v>
      </c>
      <c r="F220" s="80">
        <v>12431.121999999999</v>
      </c>
      <c r="G220" s="997">
        <v>-8.586513751533506E-2</v>
      </c>
      <c r="H220" s="81">
        <v>243.9</v>
      </c>
      <c r="I220" s="81">
        <v>0.66033842344201166</v>
      </c>
      <c r="J220" s="89">
        <v>32.903225806451616</v>
      </c>
      <c r="K220" s="89">
        <v>2.8413793103448279</v>
      </c>
      <c r="L220" s="1003">
        <v>0.55119018504931994</v>
      </c>
    </row>
    <row r="221" spans="1:12" ht="15">
      <c r="A221" s="46" t="s">
        <v>116</v>
      </c>
      <c r="B221" s="47" t="s">
        <v>33</v>
      </c>
      <c r="C221" s="79">
        <v>13013.178431372547</v>
      </c>
      <c r="D221" s="79">
        <v>12958.974509803922</v>
      </c>
      <c r="E221" s="80">
        <v>13273.441999999999</v>
      </c>
      <c r="F221" s="80">
        <v>13218.154</v>
      </c>
      <c r="G221" s="997">
        <v>0.41827323240445408</v>
      </c>
      <c r="H221" s="81">
        <v>272.10000000000002</v>
      </c>
      <c r="I221" s="81">
        <v>1.454138702460863</v>
      </c>
      <c r="J221" s="81">
        <v>8.6705202312138727</v>
      </c>
      <c r="K221" s="81">
        <v>5.1862068965517238</v>
      </c>
      <c r="L221" s="998">
        <v>7.3913752343686134E-2</v>
      </c>
    </row>
    <row r="222" spans="1:12" ht="15.75" thickBot="1">
      <c r="A222" s="56" t="s">
        <v>116</v>
      </c>
      <c r="B222" s="57" t="s">
        <v>36</v>
      </c>
      <c r="C222" s="82">
        <v>12881.171568627451</v>
      </c>
      <c r="D222" s="82">
        <v>12928.000980392157</v>
      </c>
      <c r="E222" s="83">
        <v>13138.795</v>
      </c>
      <c r="F222" s="83">
        <v>13186.561</v>
      </c>
      <c r="G222" s="999">
        <v>-0.36223242739331069</v>
      </c>
      <c r="H222" s="84">
        <v>293.8</v>
      </c>
      <c r="I222" s="84">
        <v>-2.3920265780730858</v>
      </c>
      <c r="J222" s="84">
        <v>-9.0047393364928912</v>
      </c>
      <c r="K222" s="84">
        <v>2.6482758620689655</v>
      </c>
      <c r="L222" s="1000">
        <v>-0.46933643107524237</v>
      </c>
    </row>
    <row r="223" spans="1:12">
      <c r="G223" s="65"/>
      <c r="H223" s="65"/>
      <c r="I223" s="65"/>
      <c r="J223" s="65"/>
      <c r="K223" s="65"/>
      <c r="L223" s="65"/>
    </row>
    <row r="224" spans="1:12">
      <c r="G224" s="65"/>
      <c r="H224" s="65"/>
      <c r="I224" s="65"/>
      <c r="J224" s="65"/>
      <c r="K224" s="65"/>
      <c r="L224" s="1015"/>
    </row>
    <row r="225" spans="1:12" ht="13.5" thickBot="1">
      <c r="G225" s="65"/>
      <c r="H225" s="65"/>
      <c r="I225" s="65"/>
      <c r="J225" s="65"/>
      <c r="K225" s="65"/>
      <c r="L225" s="1092"/>
    </row>
    <row r="226" spans="1:12" ht="21" thickBot="1">
      <c r="A226" s="962" t="s">
        <v>322</v>
      </c>
      <c r="B226" s="953"/>
      <c r="C226" s="953"/>
      <c r="D226" s="953"/>
      <c r="E226" s="953"/>
      <c r="F226" s="953"/>
      <c r="G226" s="1065"/>
      <c r="H226" s="1065"/>
      <c r="I226" s="1065"/>
      <c r="J226" s="1065"/>
      <c r="K226" s="1065"/>
      <c r="L226" s="1066"/>
    </row>
    <row r="227" spans="1:12" ht="12.75" customHeight="1">
      <c r="A227" s="27"/>
      <c r="B227" s="28"/>
      <c r="C227" s="3" t="s">
        <v>9</v>
      </c>
      <c r="D227" s="3" t="s">
        <v>9</v>
      </c>
      <c r="E227" s="3"/>
      <c r="F227" s="3"/>
      <c r="G227" s="954"/>
      <c r="H227" s="1455" t="s">
        <v>10</v>
      </c>
      <c r="I227" s="1456"/>
      <c r="J227" s="984" t="s">
        <v>11</v>
      </c>
      <c r="K227" s="955" t="s">
        <v>12</v>
      </c>
      <c r="L227" s="956"/>
    </row>
    <row r="228" spans="1:12" ht="15.75" customHeight="1">
      <c r="A228" s="29" t="s">
        <v>13</v>
      </c>
      <c r="B228" s="30" t="s">
        <v>14</v>
      </c>
      <c r="C228" s="957" t="s">
        <v>40</v>
      </c>
      <c r="D228" s="957" t="s">
        <v>40</v>
      </c>
      <c r="E228" s="958" t="s">
        <v>41</v>
      </c>
      <c r="F228" s="959"/>
      <c r="G228" s="985"/>
      <c r="H228" s="1453" t="s">
        <v>15</v>
      </c>
      <c r="I228" s="1454"/>
      <c r="J228" s="986" t="s">
        <v>16</v>
      </c>
      <c r="K228" s="960" t="s">
        <v>17</v>
      </c>
      <c r="L228" s="961"/>
    </row>
    <row r="229" spans="1:12" ht="26.25" thickBot="1">
      <c r="A229" s="31" t="s">
        <v>18</v>
      </c>
      <c r="B229" s="32" t="s">
        <v>19</v>
      </c>
      <c r="C229" s="876" t="s">
        <v>514</v>
      </c>
      <c r="D229" s="876" t="s">
        <v>501</v>
      </c>
      <c r="E229" s="951" t="s">
        <v>514</v>
      </c>
      <c r="F229" s="1234" t="s">
        <v>501</v>
      </c>
      <c r="G229" s="983" t="s">
        <v>20</v>
      </c>
      <c r="H229" s="66" t="s">
        <v>514</v>
      </c>
      <c r="I229" s="889" t="s">
        <v>20</v>
      </c>
      <c r="J229" s="987" t="s">
        <v>20</v>
      </c>
      <c r="K229" s="952" t="s">
        <v>514</v>
      </c>
      <c r="L229" s="988" t="s">
        <v>21</v>
      </c>
    </row>
    <row r="230" spans="1:12" ht="15" thickBot="1">
      <c r="A230" s="33" t="s">
        <v>22</v>
      </c>
      <c r="B230" s="34" t="s">
        <v>23</v>
      </c>
      <c r="C230" s="67">
        <v>11558.762563681139</v>
      </c>
      <c r="D230" s="67">
        <v>11406.453719930678</v>
      </c>
      <c r="E230" s="68">
        <v>11789.937814954763</v>
      </c>
      <c r="F230" s="1235">
        <v>11637.682749251517</v>
      </c>
      <c r="G230" s="989">
        <v>1.3082936610644289</v>
      </c>
      <c r="H230" s="69">
        <v>320.19037037037043</v>
      </c>
      <c r="I230" s="69">
        <v>2.0888840921996508</v>
      </c>
      <c r="J230" s="70">
        <v>17.618586640851888</v>
      </c>
      <c r="K230" s="69">
        <v>100</v>
      </c>
      <c r="L230" s="990" t="s">
        <v>23</v>
      </c>
    </row>
    <row r="231" spans="1:12" ht="15" thickBot="1">
      <c r="A231" s="35"/>
      <c r="B231" s="36"/>
      <c r="C231" s="71"/>
      <c r="D231" s="71"/>
      <c r="E231" s="71"/>
      <c r="F231" s="71"/>
      <c r="G231" s="991"/>
      <c r="H231" s="70"/>
      <c r="I231" s="70"/>
      <c r="J231" s="70"/>
      <c r="K231" s="70"/>
      <c r="L231" s="992"/>
    </row>
    <row r="232" spans="1:12" ht="15">
      <c r="A232" s="37" t="s">
        <v>107</v>
      </c>
      <c r="B232" s="38" t="s">
        <v>23</v>
      </c>
      <c r="C232" s="72" t="s">
        <v>99</v>
      </c>
      <c r="D232" s="72" t="s">
        <v>99</v>
      </c>
      <c r="E232" s="73" t="s">
        <v>99</v>
      </c>
      <c r="F232" s="73" t="s">
        <v>99</v>
      </c>
      <c r="G232" s="993" t="s">
        <v>99</v>
      </c>
      <c r="H232" s="74" t="s">
        <v>99</v>
      </c>
      <c r="I232" s="74" t="s">
        <v>99</v>
      </c>
      <c r="J232" s="74" t="s">
        <v>99</v>
      </c>
      <c r="K232" s="74" t="s">
        <v>99</v>
      </c>
      <c r="L232" s="994" t="s">
        <v>99</v>
      </c>
    </row>
    <row r="233" spans="1:12" ht="15">
      <c r="A233" s="46" t="s">
        <v>108</v>
      </c>
      <c r="B233" s="75" t="s">
        <v>23</v>
      </c>
      <c r="C233" s="76">
        <v>13727.495164854006</v>
      </c>
      <c r="D233" s="76">
        <v>13083.637773188548</v>
      </c>
      <c r="E233" s="77">
        <v>14002.045068151087</v>
      </c>
      <c r="F233" s="77">
        <v>13345.310528652319</v>
      </c>
      <c r="G233" s="995">
        <v>4.9210884833946871</v>
      </c>
      <c r="H233" s="78">
        <v>355.55352564102566</v>
      </c>
      <c r="I233" s="78">
        <v>-0.53331668414642464</v>
      </c>
      <c r="J233" s="78">
        <v>26.315789473684209</v>
      </c>
      <c r="K233" s="78">
        <v>25.679012345679013</v>
      </c>
      <c r="L233" s="996">
        <v>1.768073333094307</v>
      </c>
    </row>
    <row r="234" spans="1:12" ht="15">
      <c r="A234" s="39" t="s">
        <v>109</v>
      </c>
      <c r="B234" s="40" t="s">
        <v>23</v>
      </c>
      <c r="C234" s="79">
        <v>13741.498054570302</v>
      </c>
      <c r="D234" s="79">
        <v>13743.826281389745</v>
      </c>
      <c r="E234" s="80">
        <v>14016.328015661707</v>
      </c>
      <c r="F234" s="80">
        <v>14018.70280701754</v>
      </c>
      <c r="G234" s="997">
        <v>-1.6940164782178916E-2</v>
      </c>
      <c r="H234" s="81">
        <v>399.05</v>
      </c>
      <c r="I234" s="81">
        <v>0.35001432807190985</v>
      </c>
      <c r="J234" s="81">
        <v>48.837209302325576</v>
      </c>
      <c r="K234" s="81">
        <v>5.2674897119341564</v>
      </c>
      <c r="L234" s="998">
        <v>1.1048566044801387</v>
      </c>
    </row>
    <row r="235" spans="1:12" ht="15">
      <c r="A235" s="39" t="s">
        <v>110</v>
      </c>
      <c r="B235" s="40" t="s">
        <v>23</v>
      </c>
      <c r="C235" s="79" t="s">
        <v>99</v>
      </c>
      <c r="D235" s="79" t="s">
        <v>99</v>
      </c>
      <c r="E235" s="80" t="s">
        <v>99</v>
      </c>
      <c r="F235" s="80" t="s">
        <v>99</v>
      </c>
      <c r="G235" s="997" t="s">
        <v>99</v>
      </c>
      <c r="H235" s="81" t="s">
        <v>99</v>
      </c>
      <c r="I235" s="81" t="s">
        <v>99</v>
      </c>
      <c r="J235" s="81" t="s">
        <v>99</v>
      </c>
      <c r="K235" s="81" t="s">
        <v>99</v>
      </c>
      <c r="L235" s="998" t="s">
        <v>99</v>
      </c>
    </row>
    <row r="236" spans="1:12" ht="15">
      <c r="A236" s="39" t="s">
        <v>97</v>
      </c>
      <c r="B236" s="40" t="s">
        <v>23</v>
      </c>
      <c r="C236" s="79">
        <v>10056.669359406538</v>
      </c>
      <c r="D236" s="79">
        <v>9992.2435916153172</v>
      </c>
      <c r="E236" s="80">
        <v>10257.802746594669</v>
      </c>
      <c r="F236" s="80">
        <v>10192.088463447624</v>
      </c>
      <c r="G236" s="997">
        <v>0.64475777837603065</v>
      </c>
      <c r="H236" s="81">
        <v>300.50687134502925</v>
      </c>
      <c r="I236" s="81">
        <v>2.8585370161979022</v>
      </c>
      <c r="J236" s="81">
        <v>17.525773195876287</v>
      </c>
      <c r="K236" s="81">
        <v>56.296296296296298</v>
      </c>
      <c r="L236" s="998">
        <v>-4.4458785988311433E-2</v>
      </c>
    </row>
    <row r="237" spans="1:12" ht="15.75" thickBot="1">
      <c r="A237" s="41" t="s">
        <v>111</v>
      </c>
      <c r="B237" s="42" t="s">
        <v>23</v>
      </c>
      <c r="C237" s="82">
        <v>11823.508515292948</v>
      </c>
      <c r="D237" s="82">
        <v>12459.593929254113</v>
      </c>
      <c r="E237" s="83">
        <v>12059.978685598808</v>
      </c>
      <c r="F237" s="83">
        <v>12755.792726729818</v>
      </c>
      <c r="G237" s="999">
        <v>-5.4548867015762124</v>
      </c>
      <c r="H237" s="84">
        <v>303.30774193548388</v>
      </c>
      <c r="I237" s="84">
        <v>0.55608020924150348</v>
      </c>
      <c r="J237" s="84">
        <v>-3.7267080745341614</v>
      </c>
      <c r="K237" s="84">
        <v>12.757201646090536</v>
      </c>
      <c r="L237" s="1000">
        <v>-2.8284711515861343</v>
      </c>
    </row>
    <row r="238" spans="1:12" ht="15" thickBot="1">
      <c r="A238" s="35"/>
      <c r="B238" s="43"/>
      <c r="C238" s="71"/>
      <c r="D238" s="71"/>
      <c r="E238" s="71"/>
      <c r="F238" s="71"/>
      <c r="G238" s="991"/>
      <c r="H238" s="70"/>
      <c r="I238" s="70"/>
      <c r="J238" s="70"/>
      <c r="K238" s="70"/>
      <c r="L238" s="992"/>
    </row>
    <row r="239" spans="1:12" ht="14.25">
      <c r="A239" s="44" t="s">
        <v>112</v>
      </c>
      <c r="B239" s="45" t="s">
        <v>25</v>
      </c>
      <c r="C239" s="85" t="s">
        <v>99</v>
      </c>
      <c r="D239" s="85" t="s">
        <v>99</v>
      </c>
      <c r="E239" s="86" t="s">
        <v>99</v>
      </c>
      <c r="F239" s="86" t="s">
        <v>99</v>
      </c>
      <c r="G239" s="1001" t="s">
        <v>99</v>
      </c>
      <c r="H239" s="87" t="s">
        <v>99</v>
      </c>
      <c r="I239" s="87" t="s">
        <v>99</v>
      </c>
      <c r="J239" s="88" t="s">
        <v>99</v>
      </c>
      <c r="K239" s="88" t="s">
        <v>99</v>
      </c>
      <c r="L239" s="1002" t="s">
        <v>99</v>
      </c>
    </row>
    <row r="240" spans="1:12" ht="15">
      <c r="A240" s="46" t="s">
        <v>112</v>
      </c>
      <c r="B240" s="47" t="s">
        <v>26</v>
      </c>
      <c r="C240" s="79" t="s">
        <v>99</v>
      </c>
      <c r="D240" s="79" t="s">
        <v>99</v>
      </c>
      <c r="E240" s="80" t="s">
        <v>99</v>
      </c>
      <c r="F240" s="80" t="s">
        <v>99</v>
      </c>
      <c r="G240" s="997" t="s">
        <v>99</v>
      </c>
      <c r="H240" s="81" t="s">
        <v>99</v>
      </c>
      <c r="I240" s="81" t="s">
        <v>99</v>
      </c>
      <c r="J240" s="89" t="s">
        <v>99</v>
      </c>
      <c r="K240" s="89" t="s">
        <v>99</v>
      </c>
      <c r="L240" s="1003" t="s">
        <v>99</v>
      </c>
    </row>
    <row r="241" spans="1:12" ht="15">
      <c r="A241" s="46" t="s">
        <v>112</v>
      </c>
      <c r="B241" s="47" t="s">
        <v>27</v>
      </c>
      <c r="C241" s="79" t="s">
        <v>99</v>
      </c>
      <c r="D241" s="79" t="s">
        <v>99</v>
      </c>
      <c r="E241" s="80" t="s">
        <v>99</v>
      </c>
      <c r="F241" s="80" t="s">
        <v>99</v>
      </c>
      <c r="G241" s="997" t="s">
        <v>99</v>
      </c>
      <c r="H241" s="81" t="s">
        <v>99</v>
      </c>
      <c r="I241" s="81" t="s">
        <v>99</v>
      </c>
      <c r="J241" s="89" t="s">
        <v>99</v>
      </c>
      <c r="K241" s="89" t="s">
        <v>99</v>
      </c>
      <c r="L241" s="1003" t="s">
        <v>99</v>
      </c>
    </row>
    <row r="242" spans="1:12" ht="14.25">
      <c r="A242" s="44" t="s">
        <v>112</v>
      </c>
      <c r="B242" s="48" t="s">
        <v>28</v>
      </c>
      <c r="C242" s="90" t="s">
        <v>99</v>
      </c>
      <c r="D242" s="90" t="s">
        <v>99</v>
      </c>
      <c r="E242" s="91" t="s">
        <v>99</v>
      </c>
      <c r="F242" s="91" t="s">
        <v>99</v>
      </c>
      <c r="G242" s="1004" t="s">
        <v>99</v>
      </c>
      <c r="H242" s="92" t="s">
        <v>99</v>
      </c>
      <c r="I242" s="92" t="s">
        <v>99</v>
      </c>
      <c r="J242" s="93" t="s">
        <v>99</v>
      </c>
      <c r="K242" s="93" t="s">
        <v>99</v>
      </c>
      <c r="L242" s="1005" t="s">
        <v>99</v>
      </c>
    </row>
    <row r="243" spans="1:12" ht="15">
      <c r="A243" s="46" t="s">
        <v>112</v>
      </c>
      <c r="B243" s="47" t="s">
        <v>29</v>
      </c>
      <c r="C243" s="79" t="s">
        <v>99</v>
      </c>
      <c r="D243" s="79" t="s">
        <v>99</v>
      </c>
      <c r="E243" s="80" t="s">
        <v>99</v>
      </c>
      <c r="F243" s="80" t="s">
        <v>99</v>
      </c>
      <c r="G243" s="997" t="s">
        <v>99</v>
      </c>
      <c r="H243" s="81" t="s">
        <v>99</v>
      </c>
      <c r="I243" s="81" t="s">
        <v>99</v>
      </c>
      <c r="J243" s="89" t="s">
        <v>99</v>
      </c>
      <c r="K243" s="89" t="s">
        <v>99</v>
      </c>
      <c r="L243" s="1003" t="s">
        <v>99</v>
      </c>
    </row>
    <row r="244" spans="1:12" ht="15">
      <c r="A244" s="46" t="s">
        <v>112</v>
      </c>
      <c r="B244" s="47" t="s">
        <v>30</v>
      </c>
      <c r="C244" s="79" t="s">
        <v>99</v>
      </c>
      <c r="D244" s="79" t="s">
        <v>99</v>
      </c>
      <c r="E244" s="80" t="s">
        <v>99</v>
      </c>
      <c r="F244" s="80" t="s">
        <v>99</v>
      </c>
      <c r="G244" s="997" t="s">
        <v>99</v>
      </c>
      <c r="H244" s="81" t="s">
        <v>99</v>
      </c>
      <c r="I244" s="81" t="s">
        <v>99</v>
      </c>
      <c r="J244" s="89" t="s">
        <v>99</v>
      </c>
      <c r="K244" s="89" t="s">
        <v>99</v>
      </c>
      <c r="L244" s="1003" t="s">
        <v>99</v>
      </c>
    </row>
    <row r="245" spans="1:12" ht="14.25">
      <c r="A245" s="44" t="s">
        <v>112</v>
      </c>
      <c r="B245" s="48" t="s">
        <v>31</v>
      </c>
      <c r="C245" s="90" t="s">
        <v>99</v>
      </c>
      <c r="D245" s="90" t="s">
        <v>99</v>
      </c>
      <c r="E245" s="91" t="s">
        <v>99</v>
      </c>
      <c r="F245" s="91" t="s">
        <v>99</v>
      </c>
      <c r="G245" s="1004" t="s">
        <v>99</v>
      </c>
      <c r="H245" s="92" t="s">
        <v>99</v>
      </c>
      <c r="I245" s="92" t="s">
        <v>99</v>
      </c>
      <c r="J245" s="93" t="s">
        <v>99</v>
      </c>
      <c r="K245" s="93" t="s">
        <v>99</v>
      </c>
      <c r="L245" s="1005" t="s">
        <v>99</v>
      </c>
    </row>
    <row r="246" spans="1:12" ht="15">
      <c r="A246" s="46" t="s">
        <v>112</v>
      </c>
      <c r="B246" s="47" t="s">
        <v>32</v>
      </c>
      <c r="C246" s="79" t="s">
        <v>99</v>
      </c>
      <c r="D246" s="79" t="s">
        <v>99</v>
      </c>
      <c r="E246" s="80" t="s">
        <v>99</v>
      </c>
      <c r="F246" s="80" t="s">
        <v>99</v>
      </c>
      <c r="G246" s="997" t="s">
        <v>99</v>
      </c>
      <c r="H246" s="81" t="s">
        <v>99</v>
      </c>
      <c r="I246" s="81" t="s">
        <v>99</v>
      </c>
      <c r="J246" s="89" t="s">
        <v>99</v>
      </c>
      <c r="K246" s="89" t="s">
        <v>99</v>
      </c>
      <c r="L246" s="1003" t="s">
        <v>99</v>
      </c>
    </row>
    <row r="247" spans="1:12" ht="15.75" thickBot="1">
      <c r="A247" s="49" t="s">
        <v>112</v>
      </c>
      <c r="B247" s="50" t="s">
        <v>33</v>
      </c>
      <c r="C247" s="94" t="s">
        <v>99</v>
      </c>
      <c r="D247" s="94" t="s">
        <v>99</v>
      </c>
      <c r="E247" s="95" t="s">
        <v>99</v>
      </c>
      <c r="F247" s="95" t="s">
        <v>99</v>
      </c>
      <c r="G247" s="1006" t="s">
        <v>99</v>
      </c>
      <c r="H247" s="89" t="s">
        <v>99</v>
      </c>
      <c r="I247" s="89" t="s">
        <v>99</v>
      </c>
      <c r="J247" s="89" t="s">
        <v>99</v>
      </c>
      <c r="K247" s="89" t="s">
        <v>99</v>
      </c>
      <c r="L247" s="1003" t="s">
        <v>99</v>
      </c>
    </row>
    <row r="248" spans="1:12" ht="15" thickBot="1">
      <c r="A248" s="35"/>
      <c r="B248" s="43"/>
      <c r="C248" s="71"/>
      <c r="D248" s="71"/>
      <c r="E248" s="71"/>
      <c r="F248" s="71"/>
      <c r="G248" s="991"/>
      <c r="H248" s="70"/>
      <c r="I248" s="70"/>
      <c r="J248" s="70"/>
      <c r="K248" s="70"/>
      <c r="L248" s="992"/>
    </row>
    <row r="249" spans="1:12" ht="14.25">
      <c r="A249" s="44" t="s">
        <v>113</v>
      </c>
      <c r="B249" s="45" t="s">
        <v>25</v>
      </c>
      <c r="C249" s="85">
        <v>14672.061987570985</v>
      </c>
      <c r="D249" s="85">
        <v>13349.688929702121</v>
      </c>
      <c r="E249" s="86">
        <v>14965.503227322406</v>
      </c>
      <c r="F249" s="86">
        <v>13616.682708296163</v>
      </c>
      <c r="G249" s="1001">
        <v>9.9056469767372555</v>
      </c>
      <c r="H249" s="87">
        <v>403.7088235294118</v>
      </c>
      <c r="I249" s="87">
        <v>-2.7598176966491086</v>
      </c>
      <c r="J249" s="88">
        <v>151.85185185185185</v>
      </c>
      <c r="K249" s="88">
        <v>5.5967078189300414</v>
      </c>
      <c r="L249" s="1002">
        <v>2.9829614491333327</v>
      </c>
    </row>
    <row r="250" spans="1:12" ht="15">
      <c r="A250" s="46" t="s">
        <v>113</v>
      </c>
      <c r="B250" s="47" t="s">
        <v>26</v>
      </c>
      <c r="C250" s="79">
        <v>14567.993137254902</v>
      </c>
      <c r="D250" s="79">
        <v>13469.609803921569</v>
      </c>
      <c r="E250" s="80">
        <v>14859.352999999999</v>
      </c>
      <c r="F250" s="80">
        <v>13739.002</v>
      </c>
      <c r="G250" s="997">
        <v>8.1545297103821568</v>
      </c>
      <c r="H250" s="81">
        <v>400.6</v>
      </c>
      <c r="I250" s="81">
        <v>-2.8141678796700549</v>
      </c>
      <c r="J250" s="89">
        <v>200</v>
      </c>
      <c r="K250" s="89">
        <v>4.4444444444444446</v>
      </c>
      <c r="L250" s="1003">
        <v>2.701946864579972</v>
      </c>
    </row>
    <row r="251" spans="1:12" ht="15">
      <c r="A251" s="46" t="s">
        <v>113</v>
      </c>
      <c r="B251" s="47" t="s">
        <v>27</v>
      </c>
      <c r="C251" s="79">
        <v>15058.833333333334</v>
      </c>
      <c r="D251" s="79">
        <v>13114.90980392157</v>
      </c>
      <c r="E251" s="80">
        <v>15360.01</v>
      </c>
      <c r="F251" s="80">
        <v>13377.208000000001</v>
      </c>
      <c r="G251" s="997">
        <v>14.822240933982634</v>
      </c>
      <c r="H251" s="81">
        <v>415.7</v>
      </c>
      <c r="I251" s="81">
        <v>-1.2823557349798227</v>
      </c>
      <c r="J251" s="89">
        <v>55.555555555555557</v>
      </c>
      <c r="K251" s="89">
        <v>1.1522633744855968</v>
      </c>
      <c r="L251" s="1003">
        <v>0.28101458455336048</v>
      </c>
    </row>
    <row r="252" spans="1:12" ht="14.25">
      <c r="A252" s="44" t="s">
        <v>113</v>
      </c>
      <c r="B252" s="48" t="s">
        <v>28</v>
      </c>
      <c r="C252" s="90">
        <v>13693.055398012666</v>
      </c>
      <c r="D252" s="90">
        <v>13333.415887341829</v>
      </c>
      <c r="E252" s="91">
        <v>13966.91650597292</v>
      </c>
      <c r="F252" s="91">
        <v>13600.084205088666</v>
      </c>
      <c r="G252" s="1004">
        <v>2.6972796296878725</v>
      </c>
      <c r="H252" s="92">
        <v>355.35377358490564</v>
      </c>
      <c r="I252" s="92">
        <v>1.1278753091455998E-2</v>
      </c>
      <c r="J252" s="93">
        <v>45.205479452054789</v>
      </c>
      <c r="K252" s="93">
        <v>8.7242798353909468</v>
      </c>
      <c r="L252" s="1005">
        <v>1.657484094829476</v>
      </c>
    </row>
    <row r="253" spans="1:12" ht="15">
      <c r="A253" s="46" t="s">
        <v>113</v>
      </c>
      <c r="B253" s="47" t="s">
        <v>29</v>
      </c>
      <c r="C253" s="79">
        <v>13378.006862745096</v>
      </c>
      <c r="D253" s="79">
        <v>13296.916666666666</v>
      </c>
      <c r="E253" s="80">
        <v>13645.566999999999</v>
      </c>
      <c r="F253" s="80">
        <v>13562.855</v>
      </c>
      <c r="G253" s="997">
        <v>0.60984210182885201</v>
      </c>
      <c r="H253" s="81">
        <v>347.5</v>
      </c>
      <c r="I253" s="81">
        <v>0.92942201568399319</v>
      </c>
      <c r="J253" s="89">
        <v>15.09433962264151</v>
      </c>
      <c r="K253" s="89">
        <v>5.0205761316872426</v>
      </c>
      <c r="L253" s="1003">
        <v>-0.1101111868025928</v>
      </c>
    </row>
    <row r="254" spans="1:12" ht="15">
      <c r="A254" s="46" t="s">
        <v>113</v>
      </c>
      <c r="B254" s="47" t="s">
        <v>30</v>
      </c>
      <c r="C254" s="79">
        <v>14098.582352941175</v>
      </c>
      <c r="D254" s="79">
        <v>13420.036274509803</v>
      </c>
      <c r="E254" s="80">
        <v>14380.554</v>
      </c>
      <c r="F254" s="80">
        <v>13688.437</v>
      </c>
      <c r="G254" s="997">
        <v>5.0562164255860642</v>
      </c>
      <c r="H254" s="81">
        <v>366</v>
      </c>
      <c r="I254" s="81">
        <v>-4.8114434330299094</v>
      </c>
      <c r="J254" s="89">
        <v>125</v>
      </c>
      <c r="K254" s="89">
        <v>3.7037037037037033</v>
      </c>
      <c r="L254" s="1003">
        <v>1.7675952816320675</v>
      </c>
    </row>
    <row r="255" spans="1:12" ht="14.25">
      <c r="A255" s="44" t="s">
        <v>113</v>
      </c>
      <c r="B255" s="48" t="s">
        <v>31</v>
      </c>
      <c r="C255" s="90">
        <v>13189.817512230824</v>
      </c>
      <c r="D255" s="90">
        <v>12898.658736127882</v>
      </c>
      <c r="E255" s="91">
        <v>13453.61386247544</v>
      </c>
      <c r="F255" s="91">
        <v>13156.631910850439</v>
      </c>
      <c r="G255" s="1004">
        <v>2.2572794742404865</v>
      </c>
      <c r="H255" s="92">
        <v>331.97826086956519</v>
      </c>
      <c r="I255" s="92">
        <v>-4.5838038607218623</v>
      </c>
      <c r="J255" s="93">
        <v>-6.1224489795918364</v>
      </c>
      <c r="K255" s="93">
        <v>11.358024691358025</v>
      </c>
      <c r="L255" s="1005">
        <v>-2.8723722108684999</v>
      </c>
    </row>
    <row r="256" spans="1:12" ht="15">
      <c r="A256" s="46" t="s">
        <v>113</v>
      </c>
      <c r="B256" s="47" t="s">
        <v>32</v>
      </c>
      <c r="C256" s="79">
        <v>13027.686274509804</v>
      </c>
      <c r="D256" s="79">
        <v>12609.303921568628</v>
      </c>
      <c r="E256" s="80">
        <v>13288.24</v>
      </c>
      <c r="F256" s="80">
        <v>12861.49</v>
      </c>
      <c r="G256" s="997">
        <v>3.31804479885301</v>
      </c>
      <c r="H256" s="81">
        <v>327.7</v>
      </c>
      <c r="I256" s="81">
        <v>-4.4049008168028072</v>
      </c>
      <c r="J256" s="89">
        <v>-9.0909090909090917</v>
      </c>
      <c r="K256" s="89">
        <v>7.4074074074074066</v>
      </c>
      <c r="L256" s="1003">
        <v>-2.1763292818471918</v>
      </c>
    </row>
    <row r="257" spans="1:12" ht="15.75" thickBot="1">
      <c r="A257" s="49" t="s">
        <v>113</v>
      </c>
      <c r="B257" s="50" t="s">
        <v>33</v>
      </c>
      <c r="C257" s="94">
        <v>13482.786274509803</v>
      </c>
      <c r="D257" s="94">
        <v>13469.298039215686</v>
      </c>
      <c r="E257" s="95">
        <v>13752.441999999999</v>
      </c>
      <c r="F257" s="95">
        <v>13738.683999999999</v>
      </c>
      <c r="G257" s="1006">
        <v>0.10014059570770978</v>
      </c>
      <c r="H257" s="89">
        <v>340</v>
      </c>
      <c r="I257" s="89">
        <v>-5.160390516039052</v>
      </c>
      <c r="J257" s="89">
        <v>0</v>
      </c>
      <c r="K257" s="89">
        <v>3.9506172839506171</v>
      </c>
      <c r="L257" s="1003">
        <v>-0.69604292902130993</v>
      </c>
    </row>
    <row r="258" spans="1:12" ht="15.75" thickBot="1">
      <c r="A258" s="51"/>
      <c r="B258" s="52"/>
      <c r="C258" s="96"/>
      <c r="D258" s="96"/>
      <c r="E258" s="96"/>
      <c r="F258" s="96"/>
      <c r="G258" s="1007"/>
      <c r="H258" s="97"/>
      <c r="I258" s="97"/>
      <c r="J258" s="97"/>
      <c r="K258" s="97"/>
      <c r="L258" s="1008"/>
    </row>
    <row r="259" spans="1:12" ht="15">
      <c r="A259" s="46" t="s">
        <v>114</v>
      </c>
      <c r="B259" s="53" t="s">
        <v>30</v>
      </c>
      <c r="C259" s="98">
        <v>14130.28137254902</v>
      </c>
      <c r="D259" s="98" t="s">
        <v>253</v>
      </c>
      <c r="E259" s="99">
        <v>14412.887000000001</v>
      </c>
      <c r="F259" s="99" t="s">
        <v>253</v>
      </c>
      <c r="G259" s="1009" t="s">
        <v>99</v>
      </c>
      <c r="H259" s="100">
        <v>411.3</v>
      </c>
      <c r="I259" s="100" t="s">
        <v>99</v>
      </c>
      <c r="J259" s="100" t="s">
        <v>99</v>
      </c>
      <c r="K259" s="100">
        <v>1.9753086419753085</v>
      </c>
      <c r="L259" s="1010" t="s">
        <v>99</v>
      </c>
    </row>
    <row r="260" spans="1:12" ht="15.75" thickBot="1">
      <c r="A260" s="49" t="s">
        <v>114</v>
      </c>
      <c r="B260" s="50" t="s">
        <v>33</v>
      </c>
      <c r="C260" s="94">
        <v>13496.616666666667</v>
      </c>
      <c r="D260" s="94" t="s">
        <v>253</v>
      </c>
      <c r="E260" s="95">
        <v>13766.549000000001</v>
      </c>
      <c r="F260" s="95" t="s">
        <v>253</v>
      </c>
      <c r="G260" s="1006" t="s">
        <v>99</v>
      </c>
      <c r="H260" s="89">
        <v>391.7</v>
      </c>
      <c r="I260" s="89" t="s">
        <v>99</v>
      </c>
      <c r="J260" s="89" t="s">
        <v>99</v>
      </c>
      <c r="K260" s="89">
        <v>3.2921810699588478</v>
      </c>
      <c r="L260" s="1003" t="s">
        <v>99</v>
      </c>
    </row>
    <row r="261" spans="1:12" ht="15.75" thickBot="1">
      <c r="A261" s="51"/>
      <c r="B261" s="52"/>
      <c r="C261" s="96"/>
      <c r="D261" s="96"/>
      <c r="E261" s="96"/>
      <c r="F261" s="96"/>
      <c r="G261" s="1007"/>
      <c r="H261" s="97"/>
      <c r="I261" s="97"/>
      <c r="J261" s="97"/>
      <c r="K261" s="97"/>
      <c r="L261" s="1008"/>
    </row>
    <row r="262" spans="1:12" ht="14.25">
      <c r="A262" s="44" t="s">
        <v>115</v>
      </c>
      <c r="B262" s="45" t="s">
        <v>25</v>
      </c>
      <c r="C262" s="85" t="s">
        <v>99</v>
      </c>
      <c r="D262" s="85" t="s">
        <v>99</v>
      </c>
      <c r="E262" s="86" t="s">
        <v>99</v>
      </c>
      <c r="F262" s="86" t="s">
        <v>99</v>
      </c>
      <c r="G262" s="1001" t="s">
        <v>99</v>
      </c>
      <c r="H262" s="87" t="s">
        <v>99</v>
      </c>
      <c r="I262" s="87" t="s">
        <v>99</v>
      </c>
      <c r="J262" s="88" t="s">
        <v>99</v>
      </c>
      <c r="K262" s="88" t="s">
        <v>99</v>
      </c>
      <c r="L262" s="1002" t="s">
        <v>99</v>
      </c>
    </row>
    <row r="263" spans="1:12" ht="15">
      <c r="A263" s="39" t="s">
        <v>115</v>
      </c>
      <c r="B263" s="47" t="s">
        <v>26</v>
      </c>
      <c r="C263" s="79" t="s">
        <v>99</v>
      </c>
      <c r="D263" s="79" t="s">
        <v>99</v>
      </c>
      <c r="E263" s="80" t="s">
        <v>99</v>
      </c>
      <c r="F263" s="80" t="s">
        <v>99</v>
      </c>
      <c r="G263" s="997" t="s">
        <v>99</v>
      </c>
      <c r="H263" s="81" t="s">
        <v>99</v>
      </c>
      <c r="I263" s="81" t="s">
        <v>99</v>
      </c>
      <c r="J263" s="89" t="s">
        <v>99</v>
      </c>
      <c r="K263" s="89" t="s">
        <v>99</v>
      </c>
      <c r="L263" s="1003" t="s">
        <v>99</v>
      </c>
    </row>
    <row r="264" spans="1:12" ht="15">
      <c r="A264" s="39" t="s">
        <v>115</v>
      </c>
      <c r="B264" s="47" t="s">
        <v>27</v>
      </c>
      <c r="C264" s="79" t="s">
        <v>99</v>
      </c>
      <c r="D264" s="79" t="s">
        <v>99</v>
      </c>
      <c r="E264" s="80" t="s">
        <v>99</v>
      </c>
      <c r="F264" s="80" t="s">
        <v>99</v>
      </c>
      <c r="G264" s="997" t="s">
        <v>99</v>
      </c>
      <c r="H264" s="81" t="s">
        <v>99</v>
      </c>
      <c r="I264" s="81" t="s">
        <v>99</v>
      </c>
      <c r="J264" s="89" t="s">
        <v>99</v>
      </c>
      <c r="K264" s="89" t="s">
        <v>99</v>
      </c>
      <c r="L264" s="1003" t="s">
        <v>99</v>
      </c>
    </row>
    <row r="265" spans="1:12" ht="15">
      <c r="A265" s="39" t="s">
        <v>115</v>
      </c>
      <c r="B265" s="47" t="s">
        <v>34</v>
      </c>
      <c r="C265" s="79" t="s">
        <v>99</v>
      </c>
      <c r="D265" s="79" t="s">
        <v>99</v>
      </c>
      <c r="E265" s="80" t="s">
        <v>99</v>
      </c>
      <c r="F265" s="80" t="s">
        <v>99</v>
      </c>
      <c r="G265" s="997" t="s">
        <v>99</v>
      </c>
      <c r="H265" s="81" t="s">
        <v>99</v>
      </c>
      <c r="I265" s="81" t="s">
        <v>99</v>
      </c>
      <c r="J265" s="89" t="s">
        <v>99</v>
      </c>
      <c r="K265" s="89" t="s">
        <v>99</v>
      </c>
      <c r="L265" s="1003" t="s">
        <v>99</v>
      </c>
    </row>
    <row r="266" spans="1:12" ht="14.25">
      <c r="A266" s="54" t="s">
        <v>115</v>
      </c>
      <c r="B266" s="48" t="s">
        <v>28</v>
      </c>
      <c r="C266" s="90" t="s">
        <v>99</v>
      </c>
      <c r="D266" s="90" t="s">
        <v>99</v>
      </c>
      <c r="E266" s="91" t="s">
        <v>99</v>
      </c>
      <c r="F266" s="91" t="s">
        <v>99</v>
      </c>
      <c r="G266" s="1004" t="s">
        <v>99</v>
      </c>
      <c r="H266" s="92" t="s">
        <v>99</v>
      </c>
      <c r="I266" s="92" t="s">
        <v>99</v>
      </c>
      <c r="J266" s="93" t="s">
        <v>99</v>
      </c>
      <c r="K266" s="93" t="s">
        <v>99</v>
      </c>
      <c r="L266" s="1005" t="s">
        <v>99</v>
      </c>
    </row>
    <row r="267" spans="1:12" ht="15">
      <c r="A267" s="39" t="s">
        <v>115</v>
      </c>
      <c r="B267" s="47" t="s">
        <v>30</v>
      </c>
      <c r="C267" s="79" t="s">
        <v>99</v>
      </c>
      <c r="D267" s="79" t="s">
        <v>99</v>
      </c>
      <c r="E267" s="80" t="s">
        <v>99</v>
      </c>
      <c r="F267" s="80" t="s">
        <v>99</v>
      </c>
      <c r="G267" s="997" t="s">
        <v>99</v>
      </c>
      <c r="H267" s="81" t="s">
        <v>99</v>
      </c>
      <c r="I267" s="81" t="s">
        <v>99</v>
      </c>
      <c r="J267" s="89" t="s">
        <v>99</v>
      </c>
      <c r="K267" s="89" t="s">
        <v>99</v>
      </c>
      <c r="L267" s="1003" t="s">
        <v>99</v>
      </c>
    </row>
    <row r="268" spans="1:12" ht="15">
      <c r="A268" s="39" t="s">
        <v>115</v>
      </c>
      <c r="B268" s="47" t="s">
        <v>35</v>
      </c>
      <c r="C268" s="79" t="s">
        <v>99</v>
      </c>
      <c r="D268" s="79" t="s">
        <v>99</v>
      </c>
      <c r="E268" s="80" t="s">
        <v>99</v>
      </c>
      <c r="F268" s="80" t="s">
        <v>99</v>
      </c>
      <c r="G268" s="997" t="s">
        <v>99</v>
      </c>
      <c r="H268" s="81" t="s">
        <v>99</v>
      </c>
      <c r="I268" s="81" t="s">
        <v>99</v>
      </c>
      <c r="J268" s="89" t="s">
        <v>99</v>
      </c>
      <c r="K268" s="89" t="s">
        <v>99</v>
      </c>
      <c r="L268" s="1003" t="s">
        <v>99</v>
      </c>
    </row>
    <row r="269" spans="1:12" ht="14.25">
      <c r="A269" s="54" t="s">
        <v>115</v>
      </c>
      <c r="B269" s="48" t="s">
        <v>31</v>
      </c>
      <c r="C269" s="90" t="s">
        <v>99</v>
      </c>
      <c r="D269" s="90" t="s">
        <v>99</v>
      </c>
      <c r="E269" s="91" t="s">
        <v>99</v>
      </c>
      <c r="F269" s="91" t="s">
        <v>99</v>
      </c>
      <c r="G269" s="1004" t="s">
        <v>99</v>
      </c>
      <c r="H269" s="92" t="s">
        <v>99</v>
      </c>
      <c r="I269" s="92" t="s">
        <v>99</v>
      </c>
      <c r="J269" s="93" t="s">
        <v>99</v>
      </c>
      <c r="K269" s="93" t="s">
        <v>99</v>
      </c>
      <c r="L269" s="1005" t="s">
        <v>99</v>
      </c>
    </row>
    <row r="270" spans="1:12" ht="15">
      <c r="A270" s="39" t="s">
        <v>115</v>
      </c>
      <c r="B270" s="47" t="s">
        <v>33</v>
      </c>
      <c r="C270" s="79" t="s">
        <v>99</v>
      </c>
      <c r="D270" s="79" t="s">
        <v>99</v>
      </c>
      <c r="E270" s="80" t="s">
        <v>99</v>
      </c>
      <c r="F270" s="80" t="s">
        <v>99</v>
      </c>
      <c r="G270" s="997" t="s">
        <v>99</v>
      </c>
      <c r="H270" s="81" t="s">
        <v>99</v>
      </c>
      <c r="I270" s="81" t="s">
        <v>99</v>
      </c>
      <c r="J270" s="89" t="s">
        <v>99</v>
      </c>
      <c r="K270" s="89" t="s">
        <v>99</v>
      </c>
      <c r="L270" s="1003" t="s">
        <v>99</v>
      </c>
    </row>
    <row r="271" spans="1:12" ht="15.75" thickBot="1">
      <c r="A271" s="55" t="s">
        <v>115</v>
      </c>
      <c r="B271" s="47" t="s">
        <v>36</v>
      </c>
      <c r="C271" s="94" t="s">
        <v>99</v>
      </c>
      <c r="D271" s="94" t="s">
        <v>99</v>
      </c>
      <c r="E271" s="95" t="s">
        <v>99</v>
      </c>
      <c r="F271" s="95" t="s">
        <v>99</v>
      </c>
      <c r="G271" s="1006" t="s">
        <v>99</v>
      </c>
      <c r="H271" s="89" t="s">
        <v>99</v>
      </c>
      <c r="I271" s="89" t="s">
        <v>99</v>
      </c>
      <c r="J271" s="89" t="s">
        <v>99</v>
      </c>
      <c r="K271" s="89" t="s">
        <v>99</v>
      </c>
      <c r="L271" s="1003" t="s">
        <v>99</v>
      </c>
    </row>
    <row r="272" spans="1:12" ht="15.75" thickBot="1">
      <c r="A272" s="51"/>
      <c r="B272" s="52"/>
      <c r="C272" s="96"/>
      <c r="D272" s="96"/>
      <c r="E272" s="96"/>
      <c r="F272" s="96"/>
      <c r="G272" s="1007"/>
      <c r="H272" s="97"/>
      <c r="I272" s="97"/>
      <c r="J272" s="97"/>
      <c r="K272" s="97"/>
      <c r="L272" s="1008"/>
    </row>
    <row r="273" spans="1:12" ht="14.25">
      <c r="A273" s="44" t="s">
        <v>24</v>
      </c>
      <c r="B273" s="45" t="s">
        <v>28</v>
      </c>
      <c r="C273" s="85">
        <v>10593.579843962127</v>
      </c>
      <c r="D273" s="85">
        <v>10532.172820999365</v>
      </c>
      <c r="E273" s="86">
        <v>10805.451440841369</v>
      </c>
      <c r="F273" s="86">
        <v>10742.816277419353</v>
      </c>
      <c r="G273" s="1001">
        <v>0.58304230291706827</v>
      </c>
      <c r="H273" s="87">
        <v>345.74545454545455</v>
      </c>
      <c r="I273" s="87">
        <v>5.94827124861719</v>
      </c>
      <c r="J273" s="88">
        <v>73.68421052631578</v>
      </c>
      <c r="K273" s="88">
        <v>5.4320987654320989</v>
      </c>
      <c r="L273" s="1002">
        <v>1.7534927634959905</v>
      </c>
    </row>
    <row r="274" spans="1:12" ht="15">
      <c r="A274" s="46" t="s">
        <v>24</v>
      </c>
      <c r="B274" s="47" t="s">
        <v>29</v>
      </c>
      <c r="C274" s="79">
        <v>10336.479411764707</v>
      </c>
      <c r="D274" s="79">
        <v>10150.76862745098</v>
      </c>
      <c r="E274" s="80">
        <v>10543.209000000001</v>
      </c>
      <c r="F274" s="80">
        <v>10353.784</v>
      </c>
      <c r="G274" s="997">
        <v>1.8295243555399756</v>
      </c>
      <c r="H274" s="81">
        <v>324.39999999999998</v>
      </c>
      <c r="I274" s="81">
        <v>2.0767778477029468</v>
      </c>
      <c r="J274" s="89">
        <v>0</v>
      </c>
      <c r="K274" s="89">
        <v>0.74074074074074081</v>
      </c>
      <c r="L274" s="1003">
        <v>-0.1305080491914955</v>
      </c>
    </row>
    <row r="275" spans="1:12" ht="15">
      <c r="A275" s="46" t="s">
        <v>24</v>
      </c>
      <c r="B275" s="47" t="s">
        <v>30</v>
      </c>
      <c r="C275" s="79">
        <v>10559.050980392156</v>
      </c>
      <c r="D275" s="79">
        <v>10564.843137254902</v>
      </c>
      <c r="E275" s="80">
        <v>10770.232</v>
      </c>
      <c r="F275" s="80">
        <v>10776.14</v>
      </c>
      <c r="G275" s="997">
        <v>-5.4824825958083759E-2</v>
      </c>
      <c r="H275" s="81">
        <v>331.8</v>
      </c>
      <c r="I275" s="81">
        <v>2.5656877897990764</v>
      </c>
      <c r="J275" s="89">
        <v>-4.3478260869565215</v>
      </c>
      <c r="K275" s="89">
        <v>1.8106995884773662</v>
      </c>
      <c r="L275" s="1003">
        <v>-0.41582509690501523</v>
      </c>
    </row>
    <row r="276" spans="1:12" ht="15">
      <c r="A276" s="46" t="s">
        <v>24</v>
      </c>
      <c r="B276" s="47" t="s">
        <v>35</v>
      </c>
      <c r="C276" s="79" t="s">
        <v>253</v>
      </c>
      <c r="D276" s="79" t="s">
        <v>253</v>
      </c>
      <c r="E276" s="80" t="s">
        <v>253</v>
      </c>
      <c r="F276" s="80" t="s">
        <v>253</v>
      </c>
      <c r="G276" s="997" t="s">
        <v>99</v>
      </c>
      <c r="H276" s="81" t="s">
        <v>253</v>
      </c>
      <c r="I276" s="81" t="s">
        <v>99</v>
      </c>
      <c r="J276" s="89" t="s">
        <v>99</v>
      </c>
      <c r="K276" s="89">
        <v>2.880658436213992</v>
      </c>
      <c r="L276" s="1003" t="s">
        <v>99</v>
      </c>
    </row>
    <row r="277" spans="1:12" ht="14.25">
      <c r="A277" s="44" t="s">
        <v>24</v>
      </c>
      <c r="B277" s="48" t="s">
        <v>31</v>
      </c>
      <c r="C277" s="90">
        <v>10201.71435718007</v>
      </c>
      <c r="D277" s="90">
        <v>10293.348105325109</v>
      </c>
      <c r="E277" s="91">
        <v>10405.748644323672</v>
      </c>
      <c r="F277" s="91">
        <v>10499.215067431611</v>
      </c>
      <c r="G277" s="1004">
        <v>-0.89022295959885567</v>
      </c>
      <c r="H277" s="92">
        <v>309.82931392931391</v>
      </c>
      <c r="I277" s="92">
        <v>0.46128940013638087</v>
      </c>
      <c r="J277" s="93">
        <v>23.333333333333332</v>
      </c>
      <c r="K277" s="93">
        <v>39.588477366255141</v>
      </c>
      <c r="L277" s="1005">
        <v>1.83436313585824</v>
      </c>
    </row>
    <row r="278" spans="1:12" ht="15">
      <c r="A278" s="46" t="s">
        <v>24</v>
      </c>
      <c r="B278" s="47" t="s">
        <v>32</v>
      </c>
      <c r="C278" s="79">
        <v>10114.507843137255</v>
      </c>
      <c r="D278" s="79">
        <v>10051.727450980392</v>
      </c>
      <c r="E278" s="80">
        <v>10316.798000000001</v>
      </c>
      <c r="F278" s="80">
        <v>10252.762000000001</v>
      </c>
      <c r="G278" s="997">
        <v>0.62457316379722905</v>
      </c>
      <c r="H278" s="81">
        <v>285.5</v>
      </c>
      <c r="I278" s="81">
        <v>2.5502873563218476</v>
      </c>
      <c r="J278" s="89">
        <v>59.12408759124088</v>
      </c>
      <c r="K278" s="89">
        <v>17.942386831275719</v>
      </c>
      <c r="L278" s="1003">
        <v>4.6800441400850126</v>
      </c>
    </row>
    <row r="279" spans="1:12" ht="15">
      <c r="A279" s="46" t="s">
        <v>24</v>
      </c>
      <c r="B279" s="47" t="s">
        <v>33</v>
      </c>
      <c r="C279" s="79">
        <v>10091.97156862745</v>
      </c>
      <c r="D279" s="79">
        <v>10475.876470588235</v>
      </c>
      <c r="E279" s="80">
        <v>10293.811</v>
      </c>
      <c r="F279" s="80">
        <v>10685.394</v>
      </c>
      <c r="G279" s="997">
        <v>-3.6646566331573789</v>
      </c>
      <c r="H279" s="81">
        <v>320.3</v>
      </c>
      <c r="I279" s="81">
        <v>2.2016592214422577</v>
      </c>
      <c r="J279" s="89">
        <v>6.8421052631578956</v>
      </c>
      <c r="K279" s="89">
        <v>16.707818930041153</v>
      </c>
      <c r="L279" s="1003">
        <v>-1.6852110796393873</v>
      </c>
    </row>
    <row r="280" spans="1:12" ht="15">
      <c r="A280" s="46" t="s">
        <v>24</v>
      </c>
      <c r="B280" s="47" t="s">
        <v>36</v>
      </c>
      <c r="C280" s="79">
        <v>10778.85294117647</v>
      </c>
      <c r="D280" s="79">
        <v>10220.203921568627</v>
      </c>
      <c r="E280" s="80">
        <v>10994.43</v>
      </c>
      <c r="F280" s="80">
        <v>10424.608</v>
      </c>
      <c r="G280" s="997">
        <v>5.466124001976862</v>
      </c>
      <c r="H280" s="81">
        <v>362.8</v>
      </c>
      <c r="I280" s="81">
        <v>1.1712214166201864</v>
      </c>
      <c r="J280" s="89">
        <v>-4.7619047619047619</v>
      </c>
      <c r="K280" s="89">
        <v>4.9382716049382713</v>
      </c>
      <c r="L280" s="1003">
        <v>-1.1604699245873826</v>
      </c>
    </row>
    <row r="281" spans="1:12" ht="14.25">
      <c r="A281" s="44" t="s">
        <v>24</v>
      </c>
      <c r="B281" s="48" t="s">
        <v>37</v>
      </c>
      <c r="C281" s="90">
        <v>9051.6306731832192</v>
      </c>
      <c r="D281" s="90">
        <v>8843.7167632363435</v>
      </c>
      <c r="E281" s="91">
        <v>9232.6632866468844</v>
      </c>
      <c r="F281" s="91">
        <v>9020.5910985010705</v>
      </c>
      <c r="G281" s="1004">
        <v>2.3509788419636206</v>
      </c>
      <c r="H281" s="92">
        <v>245.98248175182482</v>
      </c>
      <c r="I281" s="92">
        <v>1.4083773873008738</v>
      </c>
      <c r="J281" s="93">
        <v>-11.038961038961039</v>
      </c>
      <c r="K281" s="93">
        <v>11.275720164609053</v>
      </c>
      <c r="L281" s="1005">
        <v>-3.6323146853425445</v>
      </c>
    </row>
    <row r="282" spans="1:12" ht="15">
      <c r="A282" s="46" t="s">
        <v>24</v>
      </c>
      <c r="B282" s="47" t="s">
        <v>101</v>
      </c>
      <c r="C282" s="101">
        <v>8636.174509803921</v>
      </c>
      <c r="D282" s="101">
        <v>8497.7029411764688</v>
      </c>
      <c r="E282" s="102">
        <v>8808.8979999999992</v>
      </c>
      <c r="F282" s="102">
        <v>8667.6569999999992</v>
      </c>
      <c r="G282" s="1011">
        <v>1.6295176424263214</v>
      </c>
      <c r="H282" s="103">
        <v>226.5</v>
      </c>
      <c r="I282" s="103">
        <v>-0.57067603160667746</v>
      </c>
      <c r="J282" s="104">
        <v>-18.867924528301888</v>
      </c>
      <c r="K282" s="104">
        <v>7.0781893004115224</v>
      </c>
      <c r="L282" s="1012">
        <v>-3.1831853365681484</v>
      </c>
    </row>
    <row r="283" spans="1:12" ht="15">
      <c r="A283" s="46" t="s">
        <v>24</v>
      </c>
      <c r="B283" s="47" t="s">
        <v>38</v>
      </c>
      <c r="C283" s="79">
        <v>9448.6303921568615</v>
      </c>
      <c r="D283" s="79">
        <v>9384.924509803921</v>
      </c>
      <c r="E283" s="80">
        <v>9637.6029999999992</v>
      </c>
      <c r="F283" s="80">
        <v>9572.6229999999996</v>
      </c>
      <c r="G283" s="997">
        <v>0.67881081287751088</v>
      </c>
      <c r="H283" s="81">
        <v>269.2</v>
      </c>
      <c r="I283" s="81">
        <v>4.219899341850553</v>
      </c>
      <c r="J283" s="89">
        <v>23.333333333333332</v>
      </c>
      <c r="K283" s="89">
        <v>3.0452674897119345</v>
      </c>
      <c r="L283" s="1003">
        <v>0.14110485660448058</v>
      </c>
    </row>
    <row r="284" spans="1:12" ht="15.75" thickBot="1">
      <c r="A284" s="46" t="s">
        <v>24</v>
      </c>
      <c r="B284" s="47" t="s">
        <v>39</v>
      </c>
      <c r="C284" s="79" t="s">
        <v>253</v>
      </c>
      <c r="D284" s="79">
        <v>9605.9647058823539</v>
      </c>
      <c r="E284" s="80" t="s">
        <v>253</v>
      </c>
      <c r="F284" s="80">
        <v>9798.0840000000007</v>
      </c>
      <c r="G284" s="997" t="s">
        <v>99</v>
      </c>
      <c r="H284" s="81" t="s">
        <v>253</v>
      </c>
      <c r="I284" s="81">
        <v>0.32970656116056707</v>
      </c>
      <c r="J284" s="89">
        <v>-22.222222222222221</v>
      </c>
      <c r="K284" s="89">
        <v>1.1522633744855968</v>
      </c>
      <c r="L284" s="1003">
        <v>-0.59023420537887583</v>
      </c>
    </row>
    <row r="285" spans="1:12" ht="15.75" thickBot="1">
      <c r="A285" s="51"/>
      <c r="B285" s="52"/>
      <c r="C285" s="96"/>
      <c r="D285" s="96"/>
      <c r="E285" s="96"/>
      <c r="F285" s="96"/>
      <c r="G285" s="1007"/>
      <c r="H285" s="97"/>
      <c r="I285" s="97"/>
      <c r="J285" s="97"/>
      <c r="K285" s="97"/>
      <c r="L285" s="1008"/>
    </row>
    <row r="286" spans="1:12" ht="14.25">
      <c r="A286" s="44" t="s">
        <v>116</v>
      </c>
      <c r="B286" s="48" t="s">
        <v>25</v>
      </c>
      <c r="C286" s="90">
        <v>11673.690372228746</v>
      </c>
      <c r="D286" s="90">
        <v>13736.236143993199</v>
      </c>
      <c r="E286" s="91">
        <v>11907.164179673322</v>
      </c>
      <c r="F286" s="91">
        <v>14010.960866873063</v>
      </c>
      <c r="G286" s="1004">
        <v>-15.015363380065327</v>
      </c>
      <c r="H286" s="92">
        <v>344.38749999999999</v>
      </c>
      <c r="I286" s="92">
        <v>3.0632120449104305</v>
      </c>
      <c r="J286" s="93">
        <v>-44.827586206896555</v>
      </c>
      <c r="K286" s="93">
        <v>1.3168724279835391</v>
      </c>
      <c r="L286" s="1005">
        <v>-1.4904847840203332</v>
      </c>
    </row>
    <row r="287" spans="1:12" ht="15">
      <c r="A287" s="46" t="s">
        <v>116</v>
      </c>
      <c r="B287" s="47" t="s">
        <v>26</v>
      </c>
      <c r="C287" s="1424" t="s">
        <v>99</v>
      </c>
      <c r="D287" s="79" t="s">
        <v>253</v>
      </c>
      <c r="E287" s="1415" t="s">
        <v>99</v>
      </c>
      <c r="F287" s="80" t="s">
        <v>253</v>
      </c>
      <c r="G287" s="997" t="s">
        <v>99</v>
      </c>
      <c r="H287" s="81" t="s">
        <v>99</v>
      </c>
      <c r="I287" s="81" t="s">
        <v>99</v>
      </c>
      <c r="J287" s="89" t="s">
        <v>99</v>
      </c>
      <c r="K287" s="89" t="s">
        <v>99</v>
      </c>
      <c r="L287" s="1003" t="s">
        <v>99</v>
      </c>
    </row>
    <row r="288" spans="1:12" ht="15">
      <c r="A288" s="46" t="s">
        <v>116</v>
      </c>
      <c r="B288" s="47" t="s">
        <v>27</v>
      </c>
      <c r="C288" s="79">
        <v>11105.575490196079</v>
      </c>
      <c r="D288" s="79">
        <v>13838.426470588234</v>
      </c>
      <c r="E288" s="80">
        <v>11327.687</v>
      </c>
      <c r="F288" s="80">
        <v>14115.195</v>
      </c>
      <c r="G288" s="997">
        <v>-19.748278362431407</v>
      </c>
      <c r="H288" s="81">
        <v>345.4</v>
      </c>
      <c r="I288" s="81">
        <v>4.6666666666666599</v>
      </c>
      <c r="J288" s="89">
        <v>-27.777777777777779</v>
      </c>
      <c r="K288" s="89">
        <v>1.0699588477366255</v>
      </c>
      <c r="L288" s="1003">
        <v>-0.67253873212784709</v>
      </c>
    </row>
    <row r="289" spans="1:12" ht="15">
      <c r="A289" s="46" t="s">
        <v>116</v>
      </c>
      <c r="B289" s="47" t="s">
        <v>34</v>
      </c>
      <c r="C289" s="79" t="s">
        <v>253</v>
      </c>
      <c r="D289" s="79" t="s">
        <v>253</v>
      </c>
      <c r="E289" s="80" t="s">
        <v>253</v>
      </c>
      <c r="F289" s="80" t="s">
        <v>253</v>
      </c>
      <c r="G289" s="997" t="s">
        <v>99</v>
      </c>
      <c r="H289" s="81" t="s">
        <v>253</v>
      </c>
      <c r="I289" s="81" t="s">
        <v>99</v>
      </c>
      <c r="J289" s="89" t="s">
        <v>99</v>
      </c>
      <c r="K289" s="89">
        <v>0.24691358024691357</v>
      </c>
      <c r="L289" s="1003" t="s">
        <v>99</v>
      </c>
    </row>
    <row r="290" spans="1:12" ht="14.25">
      <c r="A290" s="44" t="s">
        <v>116</v>
      </c>
      <c r="B290" s="48" t="s">
        <v>28</v>
      </c>
      <c r="C290" s="90">
        <v>12305.373173363254</v>
      </c>
      <c r="D290" s="90">
        <v>13029.166587958242</v>
      </c>
      <c r="E290" s="91">
        <v>12551.48063683052</v>
      </c>
      <c r="F290" s="91">
        <v>13289.749919717406</v>
      </c>
      <c r="G290" s="1004">
        <v>-5.5551781436575327</v>
      </c>
      <c r="H290" s="92">
        <v>309.78181818181821</v>
      </c>
      <c r="I290" s="92">
        <v>-2.5142632946984511</v>
      </c>
      <c r="J290" s="93">
        <v>-10.204081632653061</v>
      </c>
      <c r="K290" s="93">
        <v>3.6213991769547325</v>
      </c>
      <c r="L290" s="1005">
        <v>-1.1220664571207757</v>
      </c>
    </row>
    <row r="291" spans="1:12" ht="15">
      <c r="A291" s="46" t="s">
        <v>116</v>
      </c>
      <c r="B291" s="47" t="s">
        <v>29</v>
      </c>
      <c r="C291" s="79" t="s">
        <v>253</v>
      </c>
      <c r="D291" s="79">
        <v>11864.427450980393</v>
      </c>
      <c r="E291" s="80" t="s">
        <v>253</v>
      </c>
      <c r="F291" s="80">
        <v>12101.716</v>
      </c>
      <c r="G291" s="997" t="s">
        <v>99</v>
      </c>
      <c r="H291" s="81" t="s">
        <v>253</v>
      </c>
      <c r="I291" s="81" t="s">
        <v>99</v>
      </c>
      <c r="J291" s="89" t="s">
        <v>99</v>
      </c>
      <c r="K291" s="89">
        <v>0.24691358024691357</v>
      </c>
      <c r="L291" s="1003" t="s">
        <v>99</v>
      </c>
    </row>
    <row r="292" spans="1:12" ht="15">
      <c r="A292" s="46" t="s">
        <v>116</v>
      </c>
      <c r="B292" s="47" t="s">
        <v>30</v>
      </c>
      <c r="C292" s="79">
        <v>11765.655882352939</v>
      </c>
      <c r="D292" s="79">
        <v>12660.37156862745</v>
      </c>
      <c r="E292" s="80">
        <v>12000.968999999999</v>
      </c>
      <c r="F292" s="80">
        <v>12913.579</v>
      </c>
      <c r="G292" s="997">
        <v>-7.0670570877368748</v>
      </c>
      <c r="H292" s="81">
        <v>298.60000000000002</v>
      </c>
      <c r="I292" s="81">
        <v>-5.2664974619289238</v>
      </c>
      <c r="J292" s="89">
        <v>-9.67741935483871</v>
      </c>
      <c r="K292" s="89">
        <v>2.3045267489711936</v>
      </c>
      <c r="L292" s="1003">
        <v>-0.69644130523984193</v>
      </c>
    </row>
    <row r="293" spans="1:12" ht="15">
      <c r="A293" s="46" t="s">
        <v>116</v>
      </c>
      <c r="B293" s="47" t="s">
        <v>35</v>
      </c>
      <c r="C293" s="79" t="s">
        <v>253</v>
      </c>
      <c r="D293" s="79" t="s">
        <v>253</v>
      </c>
      <c r="E293" s="80" t="s">
        <v>253</v>
      </c>
      <c r="F293" s="80" t="s">
        <v>253</v>
      </c>
      <c r="G293" s="997" t="s">
        <v>99</v>
      </c>
      <c r="H293" s="81" t="s">
        <v>253</v>
      </c>
      <c r="I293" s="81" t="s">
        <v>99</v>
      </c>
      <c r="J293" s="89" t="s">
        <v>99</v>
      </c>
      <c r="K293" s="89">
        <v>1.0699588477366255</v>
      </c>
      <c r="L293" s="1003" t="s">
        <v>99</v>
      </c>
    </row>
    <row r="294" spans="1:12" ht="14.25">
      <c r="A294" s="44" t="s">
        <v>116</v>
      </c>
      <c r="B294" s="48" t="s">
        <v>31</v>
      </c>
      <c r="C294" s="90">
        <v>11617.469142447077</v>
      </c>
      <c r="D294" s="90">
        <v>11592.345690918261</v>
      </c>
      <c r="E294" s="91">
        <v>11849.818525296017</v>
      </c>
      <c r="F294" s="91">
        <v>11876.981878111586</v>
      </c>
      <c r="G294" s="1004">
        <v>-0.22870585384683484</v>
      </c>
      <c r="H294" s="92">
        <v>293.39052631578949</v>
      </c>
      <c r="I294" s="92">
        <v>4.5066742379632458</v>
      </c>
      <c r="J294" s="93">
        <v>14.457831325301203</v>
      </c>
      <c r="K294" s="93">
        <v>7.8189300411522638</v>
      </c>
      <c r="L294" s="1005">
        <v>-0.21591991044502556</v>
      </c>
    </row>
    <row r="295" spans="1:12" ht="15">
      <c r="A295" s="46" t="s">
        <v>116</v>
      </c>
      <c r="B295" s="47" t="s">
        <v>32</v>
      </c>
      <c r="C295" s="79" t="s">
        <v>253</v>
      </c>
      <c r="D295" s="79" t="s">
        <v>253</v>
      </c>
      <c r="E295" s="80" t="s">
        <v>253</v>
      </c>
      <c r="F295" s="80" t="s">
        <v>253</v>
      </c>
      <c r="G295" s="997" t="s">
        <v>99</v>
      </c>
      <c r="H295" s="81" t="s">
        <v>253</v>
      </c>
      <c r="I295" s="81" t="s">
        <v>99</v>
      </c>
      <c r="J295" s="89" t="s">
        <v>99</v>
      </c>
      <c r="K295" s="89">
        <v>0.65843621399176955</v>
      </c>
      <c r="L295" s="1003" t="s">
        <v>99</v>
      </c>
    </row>
    <row r="296" spans="1:12" ht="15">
      <c r="A296" s="46" t="s">
        <v>116</v>
      </c>
      <c r="B296" s="47" t="s">
        <v>33</v>
      </c>
      <c r="C296" s="79" t="s">
        <v>253</v>
      </c>
      <c r="D296" s="79">
        <v>11686.224509803922</v>
      </c>
      <c r="E296" s="80" t="s">
        <v>253</v>
      </c>
      <c r="F296" s="80">
        <v>11919.949000000001</v>
      </c>
      <c r="G296" s="997" t="s">
        <v>99</v>
      </c>
      <c r="H296" s="81" t="s">
        <v>253</v>
      </c>
      <c r="I296" s="81" t="s">
        <v>99</v>
      </c>
      <c r="J296" s="81" t="s">
        <v>99</v>
      </c>
      <c r="K296" s="81">
        <v>4.8559670781893001</v>
      </c>
      <c r="L296" s="998" t="s">
        <v>99</v>
      </c>
    </row>
    <row r="297" spans="1:12" ht="15.75" thickBot="1">
      <c r="A297" s="56" t="s">
        <v>116</v>
      </c>
      <c r="B297" s="57" t="s">
        <v>36</v>
      </c>
      <c r="C297" s="82" t="s">
        <v>253</v>
      </c>
      <c r="D297" s="82">
        <v>11637.179411764706</v>
      </c>
      <c r="E297" s="83" t="s">
        <v>253</v>
      </c>
      <c r="F297" s="83">
        <v>12042.790999999999</v>
      </c>
      <c r="G297" s="999" t="s">
        <v>99</v>
      </c>
      <c r="H297" s="84" t="s">
        <v>253</v>
      </c>
      <c r="I297" s="84" t="s">
        <v>99</v>
      </c>
      <c r="J297" s="84" t="s">
        <v>99</v>
      </c>
      <c r="K297" s="84">
        <v>2.5454545454545454</v>
      </c>
      <c r="L297" s="1000" t="s">
        <v>99</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58" t="s">
        <v>500</v>
      </c>
      <c r="B1" s="1458"/>
      <c r="C1" s="1458"/>
      <c r="D1" s="1458"/>
      <c r="E1" s="1458"/>
      <c r="F1" s="1458"/>
      <c r="G1" s="1458"/>
      <c r="H1" s="1458"/>
    </row>
    <row r="2" spans="1:18" ht="40.5">
      <c r="A2" s="1232" t="s">
        <v>126</v>
      </c>
      <c r="B2" s="3" t="s">
        <v>9</v>
      </c>
      <c r="C2" s="3"/>
      <c r="D2" s="836" t="s">
        <v>127</v>
      </c>
      <c r="E2" s="1459" t="s">
        <v>128</v>
      </c>
      <c r="F2" s="1460"/>
      <c r="G2" s="1461"/>
      <c r="H2" s="837" t="s">
        <v>129</v>
      </c>
    </row>
    <row r="3" spans="1:18" ht="41.25" thickBot="1">
      <c r="A3" s="614"/>
      <c r="B3" s="1188" t="s">
        <v>519</v>
      </c>
      <c r="C3" s="1188" t="s">
        <v>501</v>
      </c>
      <c r="D3" s="1189" t="s">
        <v>70</v>
      </c>
      <c r="E3" s="889" t="s">
        <v>519</v>
      </c>
      <c r="F3" s="1190" t="s">
        <v>501</v>
      </c>
      <c r="G3" s="851" t="s">
        <v>130</v>
      </c>
      <c r="H3" s="852" t="s">
        <v>131</v>
      </c>
    </row>
    <row r="4" spans="1:18" ht="15.75">
      <c r="A4" s="654" t="s">
        <v>8</v>
      </c>
      <c r="B4" s="838"/>
      <c r="C4" s="838"/>
      <c r="D4" s="839"/>
      <c r="E4" s="840"/>
      <c r="F4" s="840"/>
      <c r="G4" s="841"/>
      <c r="H4" s="842"/>
    </row>
    <row r="5" spans="1:18" ht="15">
      <c r="A5" s="437" t="s">
        <v>307</v>
      </c>
      <c r="B5" s="128">
        <v>13912.807151481356</v>
      </c>
      <c r="C5" s="128">
        <v>14033.478317697361</v>
      </c>
      <c r="D5" s="815">
        <v>-0.85988066168762223</v>
      </c>
      <c r="E5" s="853">
        <v>100</v>
      </c>
      <c r="F5" s="854">
        <v>100</v>
      </c>
      <c r="G5" s="642" t="s">
        <v>99</v>
      </c>
      <c r="H5" s="645">
        <v>-2.7431068632690989</v>
      </c>
    </row>
    <row r="6" spans="1:18">
      <c r="A6" s="631" t="s">
        <v>132</v>
      </c>
      <c r="B6" s="79">
        <v>12839.718000000001</v>
      </c>
      <c r="C6" s="79">
        <v>12413.543</v>
      </c>
      <c r="D6" s="816">
        <v>3.4331455572353606</v>
      </c>
      <c r="E6" s="855">
        <v>7.2152451146777876</v>
      </c>
      <c r="F6" s="856">
        <v>2.6660797937560918</v>
      </c>
      <c r="G6" s="640">
        <v>170.63125160678817</v>
      </c>
      <c r="H6" s="641">
        <v>163.20754716981131</v>
      </c>
    </row>
    <row r="7" spans="1:18">
      <c r="A7" s="631" t="s">
        <v>133</v>
      </c>
      <c r="B7" s="79">
        <v>16461.325000000001</v>
      </c>
      <c r="C7" s="79">
        <v>16241.982</v>
      </c>
      <c r="D7" s="816">
        <v>1.3504694193110223</v>
      </c>
      <c r="E7" s="855">
        <v>12.086828621765344</v>
      </c>
      <c r="F7" s="856">
        <v>11.601219857264123</v>
      </c>
      <c r="G7" s="640">
        <v>4.1858422689675674</v>
      </c>
      <c r="H7" s="641">
        <v>1.3279132791327968</v>
      </c>
    </row>
    <row r="8" spans="1:18" ht="13.5" thickBot="1">
      <c r="A8" s="632" t="s">
        <v>134</v>
      </c>
      <c r="B8" s="82">
        <v>13627.039000000001</v>
      </c>
      <c r="C8" s="82">
        <v>13785.003000000001</v>
      </c>
      <c r="D8" s="817">
        <v>-1.145911974048899</v>
      </c>
      <c r="E8" s="857">
        <v>80.69792626355688</v>
      </c>
      <c r="F8" s="858">
        <v>85.73270034897979</v>
      </c>
      <c r="G8" s="643">
        <v>-5.8726414366147086</v>
      </c>
      <c r="H8" s="646">
        <v>-8.4546554695808442</v>
      </c>
    </row>
    <row r="9" spans="1:18" ht="15">
      <c r="A9" s="615" t="s">
        <v>308</v>
      </c>
      <c r="B9" s="129">
        <v>10587.18550791393</v>
      </c>
      <c r="C9" s="129">
        <v>10586.545765224315</v>
      </c>
      <c r="D9" s="818">
        <v>6.0429785484528587E-3</v>
      </c>
      <c r="E9" s="859">
        <v>100</v>
      </c>
      <c r="F9" s="860">
        <v>100</v>
      </c>
      <c r="G9" s="644" t="s">
        <v>99</v>
      </c>
      <c r="H9" s="647">
        <v>2.6440138040881132</v>
      </c>
    </row>
    <row r="10" spans="1:18">
      <c r="A10" s="631" t="s">
        <v>132</v>
      </c>
      <c r="B10" s="79">
        <v>9556.1440000000002</v>
      </c>
      <c r="C10" s="79" t="s">
        <v>253</v>
      </c>
      <c r="D10" s="816" t="s">
        <v>99</v>
      </c>
      <c r="E10" s="855">
        <v>4.3009362230383283</v>
      </c>
      <c r="F10" s="856">
        <v>2.6546323334218207</v>
      </c>
      <c r="G10" s="640" t="s">
        <v>99</v>
      </c>
      <c r="H10" s="641" t="s">
        <v>99</v>
      </c>
    </row>
    <row r="11" spans="1:18">
      <c r="A11" s="631" t="s">
        <v>133</v>
      </c>
      <c r="B11" s="79" t="s">
        <v>253</v>
      </c>
      <c r="C11" s="79" t="s">
        <v>253</v>
      </c>
      <c r="D11" s="816" t="s">
        <v>99</v>
      </c>
      <c r="E11" s="855">
        <v>2.6897015465783896</v>
      </c>
      <c r="F11" s="856">
        <v>3.8916910007963894</v>
      </c>
      <c r="G11" s="640" t="s">
        <v>99</v>
      </c>
      <c r="H11" s="641" t="s">
        <v>99</v>
      </c>
    </row>
    <row r="12" spans="1:18" ht="13.5" thickBot="1">
      <c r="A12" s="633" t="s">
        <v>134</v>
      </c>
      <c r="B12" s="79">
        <v>10492.659</v>
      </c>
      <c r="C12" s="79">
        <v>10397.071</v>
      </c>
      <c r="D12" s="816">
        <v>0.91937431224620603</v>
      </c>
      <c r="E12" s="855">
        <v>93.009362230383289</v>
      </c>
      <c r="F12" s="856">
        <v>93.453676665781785</v>
      </c>
      <c r="G12" s="640">
        <v>-0.47543815422853525</v>
      </c>
      <c r="H12" s="641">
        <v>2.1560049994318753</v>
      </c>
      <c r="P12"/>
      <c r="Q12"/>
      <c r="R12"/>
    </row>
    <row r="13" spans="1:18" ht="15.75">
      <c r="A13" s="654" t="s">
        <v>135</v>
      </c>
      <c r="B13" s="655"/>
      <c r="C13" s="655"/>
      <c r="D13" s="819"/>
      <c r="E13" s="861"/>
      <c r="F13" s="861"/>
      <c r="G13" s="656"/>
      <c r="H13" s="657"/>
      <c r="P13"/>
      <c r="Q13"/>
      <c r="R13"/>
    </row>
    <row r="14" spans="1:18" ht="15">
      <c r="A14" s="437" t="s">
        <v>307</v>
      </c>
      <c r="B14" s="128">
        <v>13712.228655121591</v>
      </c>
      <c r="C14" s="128">
        <v>13741.726480000001</v>
      </c>
      <c r="D14" s="815">
        <v>-0.21465879794174181</v>
      </c>
      <c r="E14" s="853">
        <v>100</v>
      </c>
      <c r="F14" s="854">
        <v>100</v>
      </c>
      <c r="G14" s="642" t="s">
        <v>99</v>
      </c>
      <c r="H14" s="645">
        <v>3.8142076502732185</v>
      </c>
      <c r="P14"/>
      <c r="Q14"/>
      <c r="R14"/>
    </row>
    <row r="15" spans="1:18">
      <c r="A15" s="631" t="s">
        <v>132</v>
      </c>
      <c r="B15" s="79" t="s">
        <v>253</v>
      </c>
      <c r="C15" s="79" t="s">
        <v>253</v>
      </c>
      <c r="D15" s="816" t="s">
        <v>99</v>
      </c>
      <c r="E15" s="855">
        <v>1.2001263290872723</v>
      </c>
      <c r="F15" s="856">
        <v>1.0382513661202184</v>
      </c>
      <c r="G15" s="640" t="s">
        <v>99</v>
      </c>
      <c r="H15" s="641" t="s">
        <v>99</v>
      </c>
    </row>
    <row r="16" spans="1:18">
      <c r="A16" s="631" t="s">
        <v>133</v>
      </c>
      <c r="B16" s="79" t="s">
        <v>253</v>
      </c>
      <c r="C16" s="79" t="s">
        <v>253</v>
      </c>
      <c r="D16" s="816" t="s">
        <v>99</v>
      </c>
      <c r="E16" s="855">
        <v>1.073797241814928</v>
      </c>
      <c r="F16" s="856">
        <v>3.2786885245901641E-2</v>
      </c>
      <c r="G16" s="640" t="s">
        <v>99</v>
      </c>
      <c r="H16" s="641" t="s">
        <v>99</v>
      </c>
    </row>
    <row r="17" spans="1:13" ht="13.5" thickBot="1">
      <c r="A17" s="632" t="s">
        <v>134</v>
      </c>
      <c r="B17" s="82">
        <v>13712.583000000001</v>
      </c>
      <c r="C17" s="82">
        <v>13749.976000000001</v>
      </c>
      <c r="D17" s="817">
        <v>-0.27194956558469652</v>
      </c>
      <c r="E17" s="857">
        <v>97.726076429097802</v>
      </c>
      <c r="F17" s="858">
        <v>98.928961748633867</v>
      </c>
      <c r="G17" s="643">
        <v>-1.215908161042311</v>
      </c>
      <c r="H17" s="646">
        <v>2.5519222271321285</v>
      </c>
    </row>
    <row r="18" spans="1:13" ht="15">
      <c r="A18" s="615" t="s">
        <v>308</v>
      </c>
      <c r="B18" s="129">
        <v>10927.018</v>
      </c>
      <c r="C18" s="129">
        <v>10320.529</v>
      </c>
      <c r="D18" s="818">
        <v>5.8765301662346916</v>
      </c>
      <c r="E18" s="859">
        <v>100</v>
      </c>
      <c r="F18" s="860">
        <v>100</v>
      </c>
      <c r="G18" s="644" t="s">
        <v>99</v>
      </c>
      <c r="H18" s="647">
        <v>-32.469168545285768</v>
      </c>
    </row>
    <row r="19" spans="1:13">
      <c r="A19" s="631" t="s">
        <v>132</v>
      </c>
      <c r="B19" s="79" t="s">
        <v>99</v>
      </c>
      <c r="C19" s="79" t="s">
        <v>99</v>
      </c>
      <c r="D19" s="816" t="s">
        <v>99</v>
      </c>
      <c r="E19" s="855">
        <v>0</v>
      </c>
      <c r="F19" s="856">
        <v>0</v>
      </c>
      <c r="G19" s="640" t="s">
        <v>99</v>
      </c>
      <c r="H19" s="641" t="s">
        <v>99</v>
      </c>
    </row>
    <row r="20" spans="1:13">
      <c r="A20" s="631" t="s">
        <v>133</v>
      </c>
      <c r="B20" s="79" t="s">
        <v>99</v>
      </c>
      <c r="C20" s="79" t="s">
        <v>99</v>
      </c>
      <c r="D20" s="816" t="s">
        <v>99</v>
      </c>
      <c r="E20" s="855">
        <v>0</v>
      </c>
      <c r="F20" s="856">
        <v>0</v>
      </c>
      <c r="G20" s="640" t="s">
        <v>99</v>
      </c>
      <c r="H20" s="641" t="s">
        <v>99</v>
      </c>
    </row>
    <row r="21" spans="1:13" ht="13.5" thickBot="1">
      <c r="A21" s="633" t="s">
        <v>134</v>
      </c>
      <c r="B21" s="79">
        <v>10927.018</v>
      </c>
      <c r="C21" s="79">
        <v>10320.529</v>
      </c>
      <c r="D21" s="816">
        <v>5.8765301662346916</v>
      </c>
      <c r="E21" s="855">
        <v>100</v>
      </c>
      <c r="F21" s="856">
        <v>100</v>
      </c>
      <c r="G21" s="640">
        <v>0</v>
      </c>
      <c r="H21" s="641">
        <v>-32.469168545285768</v>
      </c>
    </row>
    <row r="22" spans="1:13" ht="15.75">
      <c r="A22" s="654" t="s">
        <v>136</v>
      </c>
      <c r="B22" s="655"/>
      <c r="C22" s="655"/>
      <c r="D22" s="819"/>
      <c r="E22" s="861"/>
      <c r="F22" s="861"/>
      <c r="G22" s="656"/>
      <c r="H22" s="657"/>
    </row>
    <row r="23" spans="1:13" ht="15">
      <c r="A23" s="437" t="s">
        <v>307</v>
      </c>
      <c r="B23" s="128">
        <v>14509.684244311185</v>
      </c>
      <c r="C23" s="1414">
        <v>14556.429495227994</v>
      </c>
      <c r="D23" s="815">
        <v>-0.32113129756258707</v>
      </c>
      <c r="E23" s="853">
        <v>100</v>
      </c>
      <c r="F23" s="854">
        <v>100</v>
      </c>
      <c r="G23" s="642" t="s">
        <v>99</v>
      </c>
      <c r="H23" s="645">
        <v>-11.578389239269969</v>
      </c>
    </row>
    <row r="24" spans="1:13">
      <c r="A24" s="631" t="s">
        <v>132</v>
      </c>
      <c r="B24" s="79">
        <v>12818.536</v>
      </c>
      <c r="C24" s="79">
        <v>12348.166999999999</v>
      </c>
      <c r="D24" s="816">
        <v>3.8092212390713587</v>
      </c>
      <c r="E24" s="855">
        <v>13.369102098784913</v>
      </c>
      <c r="F24" s="856">
        <v>4.202712507674276</v>
      </c>
      <c r="G24" s="640">
        <v>218.10651036378391</v>
      </c>
      <c r="H24" s="641">
        <v>181.27490039840634</v>
      </c>
    </row>
    <row r="25" spans="1:13">
      <c r="A25" s="631" t="s">
        <v>133</v>
      </c>
      <c r="B25" s="79">
        <v>16524.314999999999</v>
      </c>
      <c r="C25" s="79">
        <v>16243.4</v>
      </c>
      <c r="D25" s="816">
        <v>1.72941009887092</v>
      </c>
      <c r="E25" s="855">
        <v>22.957235284835093</v>
      </c>
      <c r="F25" s="856">
        <v>20.578221800524638</v>
      </c>
      <c r="G25" s="640">
        <v>11.560831190233371</v>
      </c>
      <c r="H25" s="641">
        <v>-1.3561160835367509</v>
      </c>
    </row>
    <row r="26" spans="1:13" ht="16.5" thickBot="1">
      <c r="A26" s="632" t="s">
        <v>134</v>
      </c>
      <c r="B26" s="82">
        <v>14138.397000000001</v>
      </c>
      <c r="C26" s="82">
        <v>14218.295</v>
      </c>
      <c r="D26" s="817">
        <v>-0.56193798201541911</v>
      </c>
      <c r="E26" s="857">
        <v>63.673662616379985</v>
      </c>
      <c r="F26" s="858">
        <v>75.219065691801077</v>
      </c>
      <c r="G26" s="643">
        <v>-15.349038131803795</v>
      </c>
      <c r="H26" s="646">
        <v>-25.150255991689551</v>
      </c>
      <c r="J26" s="112"/>
      <c r="K26" s="106"/>
      <c r="L26" s="106"/>
      <c r="M26" s="106"/>
    </row>
    <row r="27" spans="1:13" ht="15">
      <c r="A27" s="615" t="s">
        <v>308</v>
      </c>
      <c r="B27" s="129">
        <v>11210.512022755227</v>
      </c>
      <c r="C27" s="129">
        <v>11695.322282687926</v>
      </c>
      <c r="D27" s="818">
        <v>-4.1453347604652402</v>
      </c>
      <c r="E27" s="859">
        <v>100</v>
      </c>
      <c r="F27" s="860">
        <v>100</v>
      </c>
      <c r="G27" s="644" t="s">
        <v>99</v>
      </c>
      <c r="H27" s="647">
        <v>-7.4031890660592099</v>
      </c>
      <c r="J27" s="1457"/>
      <c r="K27" s="1457"/>
      <c r="L27" s="1457"/>
      <c r="M27" s="1457"/>
    </row>
    <row r="28" spans="1:13">
      <c r="A28" s="631" t="s">
        <v>132</v>
      </c>
      <c r="B28" s="79" t="s">
        <v>253</v>
      </c>
      <c r="C28" s="79" t="s">
        <v>253</v>
      </c>
      <c r="D28" s="816" t="s">
        <v>99</v>
      </c>
      <c r="E28" s="855">
        <v>10.787207872078719</v>
      </c>
      <c r="F28" s="856">
        <v>3.5421412300683373</v>
      </c>
      <c r="G28" s="640" t="s">
        <v>99</v>
      </c>
      <c r="H28" s="641" t="s">
        <v>99</v>
      </c>
    </row>
    <row r="29" spans="1:13">
      <c r="A29" s="631" t="s">
        <v>133</v>
      </c>
      <c r="B29" s="79" t="s">
        <v>253</v>
      </c>
      <c r="C29" s="79" t="s">
        <v>253</v>
      </c>
      <c r="D29" s="816" t="s">
        <v>99</v>
      </c>
      <c r="E29" s="855">
        <v>12.792127921279212</v>
      </c>
      <c r="F29" s="856">
        <v>16.697038724373577</v>
      </c>
      <c r="G29" s="640" t="s">
        <v>99</v>
      </c>
      <c r="H29" s="641" t="s">
        <v>99</v>
      </c>
    </row>
    <row r="30" spans="1:13" ht="13.5" thickBot="1">
      <c r="A30" s="633" t="s">
        <v>134</v>
      </c>
      <c r="B30" s="79">
        <v>10697.905000000001</v>
      </c>
      <c r="C30" s="79">
        <v>10901.05</v>
      </c>
      <c r="D30" s="816">
        <v>-1.8635360813866428</v>
      </c>
      <c r="E30" s="855">
        <v>76.420664206642059</v>
      </c>
      <c r="F30" s="856">
        <v>79.760820045558091</v>
      </c>
      <c r="G30" s="640">
        <v>-4.1877150172330095</v>
      </c>
      <c r="H30" s="641">
        <v>-11.280879623018704</v>
      </c>
    </row>
    <row r="31" spans="1:13" ht="15.75">
      <c r="A31" s="654" t="s">
        <v>137</v>
      </c>
      <c r="B31" s="655"/>
      <c r="C31" s="655"/>
      <c r="D31" s="819"/>
      <c r="E31" s="861"/>
      <c r="F31" s="861"/>
      <c r="G31" s="656"/>
      <c r="H31" s="657"/>
    </row>
    <row r="32" spans="1:13" ht="15">
      <c r="A32" s="437" t="s">
        <v>307</v>
      </c>
      <c r="B32" s="128">
        <v>12562.776000000002</v>
      </c>
      <c r="C32" s="128">
        <v>12619.939</v>
      </c>
      <c r="D32" s="815">
        <v>-0.45295781540622859</v>
      </c>
      <c r="E32" s="853">
        <v>100</v>
      </c>
      <c r="F32" s="854">
        <v>100</v>
      </c>
      <c r="G32" s="642" t="s">
        <v>99</v>
      </c>
      <c r="H32" s="645">
        <v>17.995780590717303</v>
      </c>
    </row>
    <row r="33" spans="1:8">
      <c r="A33" s="631" t="s">
        <v>132</v>
      </c>
      <c r="B33" s="79" t="s">
        <v>99</v>
      </c>
      <c r="C33" s="79" t="s">
        <v>99</v>
      </c>
      <c r="D33" s="816" t="s">
        <v>99</v>
      </c>
      <c r="E33" s="855">
        <v>0</v>
      </c>
      <c r="F33" s="856">
        <v>0</v>
      </c>
      <c r="G33" s="640" t="s">
        <v>99</v>
      </c>
      <c r="H33" s="641" t="s">
        <v>99</v>
      </c>
    </row>
    <row r="34" spans="1:8">
      <c r="A34" s="631" t="s">
        <v>133</v>
      </c>
      <c r="B34" s="79" t="s">
        <v>99</v>
      </c>
      <c r="C34" s="79" t="s">
        <v>99</v>
      </c>
      <c r="D34" s="816" t="s">
        <v>99</v>
      </c>
      <c r="E34" s="855">
        <v>0</v>
      </c>
      <c r="F34" s="856">
        <v>0</v>
      </c>
      <c r="G34" s="640" t="s">
        <v>99</v>
      </c>
      <c r="H34" s="641" t="s">
        <v>99</v>
      </c>
    </row>
    <row r="35" spans="1:8" ht="13.5" thickBot="1">
      <c r="A35" s="632" t="s">
        <v>134</v>
      </c>
      <c r="B35" s="82">
        <v>12562.776</v>
      </c>
      <c r="C35" s="82">
        <v>12619.939</v>
      </c>
      <c r="D35" s="817">
        <v>-0.45295781540624297</v>
      </c>
      <c r="E35" s="857">
        <v>100</v>
      </c>
      <c r="F35" s="858">
        <v>100</v>
      </c>
      <c r="G35" s="643">
        <v>0</v>
      </c>
      <c r="H35" s="646">
        <v>17.995780590717303</v>
      </c>
    </row>
    <row r="36" spans="1:8" ht="15">
      <c r="A36" s="615" t="s">
        <v>308</v>
      </c>
      <c r="B36" s="129">
        <v>10168.097205297036</v>
      </c>
      <c r="C36" s="129">
        <v>10172.0763789832</v>
      </c>
      <c r="D36" s="818">
        <v>-3.9118598188918795E-2</v>
      </c>
      <c r="E36" s="859">
        <v>100</v>
      </c>
      <c r="F36" s="860">
        <v>100</v>
      </c>
      <c r="G36" s="644" t="s">
        <v>99</v>
      </c>
      <c r="H36" s="647">
        <v>47.385573580533055</v>
      </c>
    </row>
    <row r="37" spans="1:8">
      <c r="A37" s="631" t="s">
        <v>132</v>
      </c>
      <c r="B37" s="79" t="s">
        <v>253</v>
      </c>
      <c r="C37" s="79" t="s">
        <v>253</v>
      </c>
      <c r="D37" s="816" t="s">
        <v>99</v>
      </c>
      <c r="E37" s="855">
        <v>3.8622180728219742</v>
      </c>
      <c r="F37" s="856">
        <v>4.9898609501738127</v>
      </c>
      <c r="G37" s="640" t="s">
        <v>99</v>
      </c>
      <c r="H37" s="641" t="s">
        <v>99</v>
      </c>
    </row>
    <row r="38" spans="1:8">
      <c r="A38" s="631" t="s">
        <v>133</v>
      </c>
      <c r="B38" s="79" t="s">
        <v>99</v>
      </c>
      <c r="C38" s="79" t="s">
        <v>99</v>
      </c>
      <c r="D38" s="816" t="s">
        <v>99</v>
      </c>
      <c r="E38" s="855">
        <v>0</v>
      </c>
      <c r="F38" s="856">
        <v>0</v>
      </c>
      <c r="G38" s="640" t="s">
        <v>99</v>
      </c>
      <c r="H38" s="641" t="s">
        <v>99</v>
      </c>
    </row>
    <row r="39" spans="1:8" ht="13.5" thickBot="1">
      <c r="A39" s="632" t="s">
        <v>134</v>
      </c>
      <c r="B39" s="82">
        <v>10201.365</v>
      </c>
      <c r="C39" s="82">
        <v>10216.039000000001</v>
      </c>
      <c r="D39" s="817">
        <v>-0.1436368831403334</v>
      </c>
      <c r="E39" s="857">
        <v>96.137781927178025</v>
      </c>
      <c r="F39" s="858">
        <v>95.010139049826194</v>
      </c>
      <c r="G39" s="643">
        <v>1.1868658320355281</v>
      </c>
      <c r="H39" s="646">
        <v>49.134842594709973</v>
      </c>
    </row>
    <row r="40" spans="1:8" ht="14.25" customHeight="1">
      <c r="A40" s="112" t="s">
        <v>309</v>
      </c>
      <c r="B40" s="106"/>
      <c r="C40" s="112"/>
      <c r="D40" s="106"/>
    </row>
    <row r="41" spans="1:8" ht="5.25" customHeight="1">
      <c r="A41" s="1462"/>
      <c r="B41" s="1462"/>
      <c r="C41" s="1462"/>
      <c r="D41" s="1462"/>
    </row>
    <row r="42" spans="1:8" ht="15">
      <c r="A42" s="113" t="s">
        <v>61</v>
      </c>
      <c r="B42" s="114"/>
    </row>
    <row r="43" spans="1:8" ht="15">
      <c r="A43" s="111" t="s">
        <v>95</v>
      </c>
      <c r="B43" s="1463" t="s">
        <v>62</v>
      </c>
      <c r="C43" s="1464"/>
      <c r="D43" s="1464"/>
      <c r="E43" s="1464"/>
      <c r="F43" s="1464"/>
      <c r="G43" s="1464"/>
      <c r="H43" s="1465"/>
    </row>
    <row r="44" spans="1:8" ht="15">
      <c r="A44" s="111" t="s">
        <v>63</v>
      </c>
      <c r="B44" s="1463" t="s">
        <v>64</v>
      </c>
      <c r="C44" s="1464"/>
      <c r="D44" s="1464"/>
      <c r="E44" s="1464"/>
      <c r="F44" s="1464"/>
      <c r="G44" s="1464"/>
      <c r="H44" s="1465"/>
    </row>
    <row r="45" spans="1:8" ht="15">
      <c r="A45" s="111" t="s">
        <v>65</v>
      </c>
      <c r="B45" s="1463" t="s">
        <v>66</v>
      </c>
      <c r="C45" s="1464"/>
      <c r="D45" s="1464"/>
      <c r="E45" s="1464"/>
      <c r="F45" s="1464"/>
      <c r="G45" s="1464"/>
      <c r="H45" s="1465"/>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0" t="s">
        <v>520</v>
      </c>
      <c r="B2" s="831"/>
      <c r="C2" s="831"/>
      <c r="D2" s="831"/>
      <c r="E2" s="831"/>
      <c r="F2" s="106"/>
      <c r="G2" s="106"/>
      <c r="H2" s="106"/>
    </row>
    <row r="3" spans="1:8" ht="30.75" customHeight="1">
      <c r="A3" s="1466" t="s">
        <v>138</v>
      </c>
      <c r="B3" s="1468" t="s">
        <v>139</v>
      </c>
      <c r="C3" s="1469"/>
      <c r="D3" s="1470" t="s">
        <v>313</v>
      </c>
      <c r="E3" s="1471"/>
    </row>
    <row r="4" spans="1:8" ht="16.5" thickBot="1">
      <c r="A4" s="1467"/>
      <c r="B4" s="871" t="s">
        <v>140</v>
      </c>
      <c r="C4" s="1114" t="s">
        <v>141</v>
      </c>
      <c r="D4" s="1108" t="s">
        <v>140</v>
      </c>
      <c r="E4" s="872" t="s">
        <v>141</v>
      </c>
      <c r="G4" s="115" t="s">
        <v>142</v>
      </c>
      <c r="H4" s="116"/>
    </row>
    <row r="5" spans="1:8" ht="17.25" customHeight="1" thickBot="1">
      <c r="A5" s="866" t="s">
        <v>143</v>
      </c>
      <c r="B5" s="867">
        <v>26051.616999999998</v>
      </c>
      <c r="C5" s="1115">
        <v>25113.187999999998</v>
      </c>
      <c r="D5" s="1109">
        <v>7.3858848470196481</v>
      </c>
      <c r="E5" s="868">
        <v>7.0136975910912449</v>
      </c>
      <c r="G5" s="117" t="s">
        <v>59</v>
      </c>
      <c r="H5" s="118" t="s">
        <v>60</v>
      </c>
    </row>
    <row r="6" spans="1:8" ht="18" customHeight="1">
      <c r="A6" s="881" t="s">
        <v>144</v>
      </c>
      <c r="B6" s="944" t="s">
        <v>99</v>
      </c>
      <c r="C6" s="1116" t="s">
        <v>99</v>
      </c>
      <c r="D6" s="1110" t="s">
        <v>99</v>
      </c>
      <c r="E6" s="950" t="s">
        <v>99</v>
      </c>
      <c r="G6" s="119" t="s">
        <v>145</v>
      </c>
      <c r="H6" s="120" t="s">
        <v>146</v>
      </c>
    </row>
    <row r="7" spans="1:8" ht="18" customHeight="1">
      <c r="A7" s="616" t="s">
        <v>147</v>
      </c>
      <c r="B7" s="617" t="s">
        <v>253</v>
      </c>
      <c r="C7" s="1117" t="s">
        <v>253</v>
      </c>
      <c r="D7" s="1111" t="s">
        <v>99</v>
      </c>
      <c r="E7" s="1078" t="s">
        <v>99</v>
      </c>
      <c r="G7" s="121" t="s">
        <v>148</v>
      </c>
      <c r="H7" s="122" t="s">
        <v>149</v>
      </c>
    </row>
    <row r="8" spans="1:8" ht="18" customHeight="1">
      <c r="A8" s="616" t="s">
        <v>150</v>
      </c>
      <c r="B8" s="617" t="s">
        <v>253</v>
      </c>
      <c r="C8" s="1117" t="s">
        <v>253</v>
      </c>
      <c r="D8" s="1112" t="s">
        <v>99</v>
      </c>
      <c r="E8" s="1077" t="s">
        <v>99</v>
      </c>
      <c r="G8" s="121" t="s">
        <v>151</v>
      </c>
      <c r="H8" s="122" t="s">
        <v>152</v>
      </c>
    </row>
    <row r="9" spans="1:8" ht="18" customHeight="1">
      <c r="A9" s="616" t="s">
        <v>153</v>
      </c>
      <c r="B9" s="1231" t="s">
        <v>99</v>
      </c>
      <c r="C9" s="1117" t="s">
        <v>253</v>
      </c>
      <c r="D9" s="1111" t="s">
        <v>99</v>
      </c>
      <c r="E9" s="1078" t="s">
        <v>99</v>
      </c>
      <c r="G9" s="121" t="s">
        <v>154</v>
      </c>
      <c r="H9" s="122" t="s">
        <v>155</v>
      </c>
    </row>
    <row r="10" spans="1:8" ht="18" customHeight="1">
      <c r="A10" s="616" t="s">
        <v>156</v>
      </c>
      <c r="B10" s="617" t="s">
        <v>253</v>
      </c>
      <c r="C10" s="1117">
        <v>21472.714</v>
      </c>
      <c r="D10" s="1112" t="s">
        <v>99</v>
      </c>
      <c r="E10" s="1078">
        <v>1.1808198794851785</v>
      </c>
      <c r="G10" s="121" t="s">
        <v>157</v>
      </c>
      <c r="H10" s="122" t="s">
        <v>158</v>
      </c>
    </row>
    <row r="11" spans="1:8" ht="18" customHeight="1">
      <c r="A11" s="616" t="s">
        <v>159</v>
      </c>
      <c r="B11" s="617" t="s">
        <v>253</v>
      </c>
      <c r="C11" s="1233" t="s">
        <v>253</v>
      </c>
      <c r="D11" s="1111" t="s">
        <v>99</v>
      </c>
      <c r="E11" s="1078" t="s">
        <v>99</v>
      </c>
      <c r="G11" s="121" t="s">
        <v>160</v>
      </c>
      <c r="H11" s="122" t="s">
        <v>161</v>
      </c>
    </row>
    <row r="12" spans="1:8" ht="18" customHeight="1">
      <c r="A12" s="616" t="s">
        <v>162</v>
      </c>
      <c r="B12" s="617">
        <v>30769.887999999999</v>
      </c>
      <c r="C12" s="1117">
        <v>23306.116999999998</v>
      </c>
      <c r="D12" s="1111">
        <v>-0.88428802480060298</v>
      </c>
      <c r="E12" s="1078">
        <v>1.695371051191737</v>
      </c>
      <c r="G12" s="121" t="s">
        <v>163</v>
      </c>
      <c r="H12" s="122" t="s">
        <v>164</v>
      </c>
    </row>
    <row r="13" spans="1:8" ht="18" customHeight="1" thickBot="1">
      <c r="A13" s="618" t="s">
        <v>165</v>
      </c>
      <c r="B13" s="1040" t="s">
        <v>253</v>
      </c>
      <c r="C13" s="1118" t="s">
        <v>253</v>
      </c>
      <c r="D13" s="1113" t="s">
        <v>99</v>
      </c>
      <c r="E13" s="1079" t="s">
        <v>99</v>
      </c>
      <c r="G13" s="123" t="s">
        <v>166</v>
      </c>
      <c r="H13" s="124" t="s">
        <v>167</v>
      </c>
    </row>
    <row r="14" spans="1:8">
      <c r="A14" s="639" t="s">
        <v>94</v>
      </c>
      <c r="B14" s="125"/>
      <c r="C14" s="125"/>
      <c r="D14" s="125"/>
      <c r="E14" s="125"/>
    </row>
    <row r="15" spans="1:8">
      <c r="A15" s="126"/>
      <c r="B15" s="127"/>
      <c r="C15" s="127"/>
      <c r="D15" s="127"/>
    </row>
    <row r="23" spans="1:4" ht="15">
      <c r="D23" s="874"/>
    </row>
    <row r="24" spans="1:4" ht="15">
      <c r="D24" s="874"/>
    </row>
    <row r="25" spans="1:4" ht="15">
      <c r="A25" s="875"/>
      <c r="D25" s="874"/>
    </row>
    <row r="26" spans="1:4" ht="15">
      <c r="A26" s="875"/>
      <c r="D26" s="874"/>
    </row>
    <row r="27" spans="1:4" ht="15">
      <c r="A27" s="875"/>
      <c r="D27" s="874"/>
    </row>
    <row r="28" spans="1:4" ht="15">
      <c r="A28" s="875"/>
      <c r="D28" s="874"/>
    </row>
    <row r="29" spans="1:4" ht="15">
      <c r="A29" s="875"/>
      <c r="D29" s="874"/>
    </row>
    <row r="30" spans="1:4" ht="15">
      <c r="A30" s="875"/>
      <c r="D30" s="874"/>
    </row>
    <row r="31" spans="1:4" ht="15">
      <c r="A31" s="875"/>
      <c r="D31" s="874"/>
    </row>
    <row r="32" spans="1:4" ht="15">
      <c r="A32" s="875"/>
      <c r="D32" s="874"/>
    </row>
    <row r="33" spans="1:13" ht="15">
      <c r="A33" s="875"/>
      <c r="D33" s="874"/>
    </row>
    <row r="34" spans="1:13" ht="15">
      <c r="A34" s="875"/>
      <c r="D34" s="874"/>
    </row>
    <row r="35" spans="1:13" ht="15">
      <c r="A35" s="875"/>
      <c r="D35" s="874"/>
      <c r="M35" s="110" t="s">
        <v>122</v>
      </c>
    </row>
    <row r="36" spans="1:13" ht="15">
      <c r="A36" s="875"/>
      <c r="D36" s="874"/>
    </row>
    <row r="37" spans="1:13" ht="15">
      <c r="A37" s="875"/>
      <c r="D37" s="874"/>
    </row>
    <row r="38" spans="1:13" ht="15">
      <c r="A38" s="875"/>
      <c r="D38" s="874"/>
    </row>
    <row r="39" spans="1:13" ht="15">
      <c r="A39" s="875"/>
      <c r="D39" s="874"/>
    </row>
    <row r="40" spans="1:13" ht="15">
      <c r="A40" s="875"/>
      <c r="D40" s="874"/>
    </row>
    <row r="41" spans="1:13" ht="15">
      <c r="A41" s="875"/>
      <c r="D41" s="874"/>
    </row>
    <row r="42" spans="1:13" ht="15">
      <c r="A42" s="875"/>
      <c r="D42" s="874"/>
    </row>
    <row r="43" spans="1:13" ht="15">
      <c r="A43" s="875"/>
      <c r="D43" s="874"/>
    </row>
    <row r="44" spans="1:13" ht="15">
      <c r="A44" s="875"/>
      <c r="D44" s="874"/>
    </row>
    <row r="45" spans="1:13" ht="15">
      <c r="D45" s="874"/>
    </row>
    <row r="46" spans="1:13" ht="15">
      <c r="A46" s="875"/>
      <c r="D46" s="874"/>
    </row>
    <row r="47" spans="1:13" ht="15">
      <c r="A47" s="875"/>
      <c r="D47" s="874"/>
    </row>
    <row r="48" spans="1:13" ht="15">
      <c r="A48" s="875"/>
      <c r="D48" s="874"/>
    </row>
    <row r="49" spans="1:4" ht="15">
      <c r="A49" s="875"/>
      <c r="D49" s="874"/>
    </row>
    <row r="50" spans="1:4" ht="15">
      <c r="A50" s="875"/>
      <c r="D50" s="874"/>
    </row>
    <row r="51" spans="1:4" ht="15">
      <c r="A51" s="875"/>
      <c r="D51" s="874"/>
    </row>
    <row r="52" spans="1:4" ht="15">
      <c r="A52" s="875"/>
      <c r="D52" s="874"/>
    </row>
    <row r="53" spans="1:4" ht="15">
      <c r="A53" s="875"/>
      <c r="D53" s="874"/>
    </row>
    <row r="54" spans="1:4" ht="15">
      <c r="A54" s="875"/>
    </row>
    <row r="55" spans="1:4" ht="15">
      <c r="A55" s="87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76" t="s">
        <v>422</v>
      </c>
      <c r="B1" s="1476"/>
      <c r="C1" s="1476"/>
      <c r="D1" s="1476"/>
      <c r="E1" s="1476"/>
      <c r="F1" s="1476"/>
      <c r="G1" s="625"/>
      <c r="H1" s="625"/>
    </row>
    <row r="2" spans="1:8" ht="13.5" customHeight="1" thickBot="1"/>
    <row r="3" spans="1:8" ht="27" customHeight="1">
      <c r="A3" s="1472" t="s">
        <v>73</v>
      </c>
      <c r="B3" s="1472" t="s">
        <v>117</v>
      </c>
      <c r="C3" s="1477" t="s">
        <v>81</v>
      </c>
      <c r="D3" s="1478"/>
      <c r="E3" s="1479"/>
      <c r="F3" s="1474" t="s">
        <v>118</v>
      </c>
      <c r="G3" s="1475"/>
      <c r="H3" s="106"/>
    </row>
    <row r="4" spans="1:8" ht="32.25" customHeight="1" thickBot="1">
      <c r="A4" s="1473"/>
      <c r="B4" s="1473"/>
      <c r="C4" s="1125">
        <v>44248</v>
      </c>
      <c r="D4" s="1126">
        <v>44241</v>
      </c>
      <c r="E4" s="1127">
        <v>43877</v>
      </c>
      <c r="F4" s="862" t="s">
        <v>342</v>
      </c>
      <c r="G4" s="863" t="s">
        <v>119</v>
      </c>
      <c r="H4" s="106"/>
    </row>
    <row r="5" spans="1:8" ht="29.25" customHeight="1">
      <c r="A5" s="910" t="s">
        <v>123</v>
      </c>
      <c r="B5" s="1020" t="s">
        <v>323</v>
      </c>
      <c r="C5" s="864">
        <v>600.17999999999995</v>
      </c>
      <c r="D5" s="1085">
        <v>617.16999999999996</v>
      </c>
      <c r="E5" s="1067">
        <v>581.21</v>
      </c>
      <c r="F5" s="1191">
        <v>-2.7528881831586127</v>
      </c>
      <c r="G5" s="1192">
        <v>3.2638805251113907</v>
      </c>
      <c r="H5" s="106"/>
    </row>
    <row r="6" spans="1:8" ht="28.5" customHeight="1" thickBot="1">
      <c r="A6" s="911" t="s">
        <v>124</v>
      </c>
      <c r="B6" s="1019" t="s">
        <v>323</v>
      </c>
      <c r="C6" s="1068">
        <v>885.95</v>
      </c>
      <c r="D6" s="1086">
        <v>881.05</v>
      </c>
      <c r="E6" s="1069">
        <v>824.66</v>
      </c>
      <c r="F6" s="1193">
        <v>0.55615458827536357</v>
      </c>
      <c r="G6" s="1194">
        <v>7.4321538573472807</v>
      </c>
      <c r="H6" s="106"/>
    </row>
    <row r="7" spans="1:8" ht="32.25" customHeight="1" thickBot="1">
      <c r="A7" s="912" t="s">
        <v>120</v>
      </c>
      <c r="B7" s="1021" t="s">
        <v>121</v>
      </c>
      <c r="C7" s="1068" t="s">
        <v>459</v>
      </c>
      <c r="D7" s="1121" t="s">
        <v>459</v>
      </c>
      <c r="E7" s="1122" t="s">
        <v>99</v>
      </c>
      <c r="F7" s="1123" t="s">
        <v>99</v>
      </c>
      <c r="G7" s="1124" t="s">
        <v>99</v>
      </c>
      <c r="H7" s="106"/>
    </row>
    <row r="8" spans="1:8" s="106" customFormat="1" ht="15.75">
      <c r="A8" s="902"/>
      <c r="B8" s="903"/>
      <c r="D8" s="878"/>
      <c r="E8" s="879"/>
      <c r="F8" s="880"/>
      <c r="G8" s="880"/>
    </row>
    <row r="9" spans="1:8" ht="19.5" customHeight="1">
      <c r="A9" s="611" t="s">
        <v>42</v>
      </c>
      <c r="B9" s="106"/>
      <c r="C9" s="106"/>
      <c r="E9" s="106"/>
      <c r="F9" s="106"/>
      <c r="G9" s="106"/>
      <c r="H9" s="106"/>
    </row>
    <row r="10" spans="1:8" ht="13.5">
      <c r="A10" s="1241" t="s">
        <v>452</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83" t="s">
        <v>88</v>
      </c>
      <c r="C1" s="1483"/>
      <c r="D1" s="1483"/>
      <c r="E1" s="1483"/>
      <c r="F1" s="8"/>
      <c r="G1" s="7"/>
    </row>
    <row r="2" spans="2:17" ht="20.25" thickBot="1">
      <c r="B2" s="835"/>
      <c r="C2" s="7"/>
      <c r="D2" s="7"/>
      <c r="E2" s="7"/>
      <c r="F2" s="7"/>
      <c r="H2" s="61"/>
      <c r="I2" s="61"/>
      <c r="J2" s="61"/>
      <c r="K2" s="61"/>
      <c r="L2" s="61"/>
      <c r="M2" s="61"/>
      <c r="N2" s="61"/>
      <c r="O2" s="61"/>
      <c r="P2" s="61"/>
      <c r="Q2" s="61"/>
    </row>
    <row r="3" spans="2:17" ht="25.5" customHeight="1">
      <c r="B3" s="1242"/>
      <c r="C3" s="1059" t="s">
        <v>314</v>
      </c>
      <c r="D3" s="1060"/>
      <c r="E3" s="1061" t="s">
        <v>69</v>
      </c>
      <c r="F3" s="1481"/>
    </row>
    <row r="4" spans="2:17" ht="34.5" customHeight="1" thickBot="1">
      <c r="B4" s="1243" t="s">
        <v>43</v>
      </c>
      <c r="C4" s="1244">
        <v>44246</v>
      </c>
      <c r="D4" s="1244">
        <v>44239</v>
      </c>
      <c r="E4" s="1062" t="s">
        <v>310</v>
      </c>
      <c r="F4" s="1482"/>
      <c r="G4" s="635" t="s">
        <v>42</v>
      </c>
      <c r="H4" s="105"/>
      <c r="I4" s="105"/>
      <c r="J4" s="105"/>
      <c r="K4" s="105"/>
      <c r="L4" s="105"/>
      <c r="M4" s="105"/>
      <c r="N4" s="105"/>
      <c r="O4" s="105"/>
      <c r="P4" s="105"/>
      <c r="Q4" s="105"/>
    </row>
    <row r="5" spans="2:17" ht="29.25" customHeight="1">
      <c r="B5" s="1245" t="s">
        <v>315</v>
      </c>
      <c r="C5" s="1246"/>
      <c r="D5" s="1246"/>
      <c r="E5" s="1247"/>
      <c r="F5" s="10"/>
      <c r="G5" s="1480" t="s">
        <v>341</v>
      </c>
      <c r="H5" s="1480"/>
      <c r="I5" s="1480"/>
      <c r="J5" s="1480"/>
      <c r="K5" s="1480"/>
      <c r="L5" s="1480"/>
      <c r="M5" s="1480"/>
      <c r="N5" s="1480"/>
      <c r="O5" s="1480"/>
      <c r="P5" s="1480"/>
      <c r="Q5" s="1480"/>
    </row>
    <row r="6" spans="2:17" ht="18" customHeight="1">
      <c r="B6" s="619" t="s">
        <v>44</v>
      </c>
      <c r="C6" s="1063" t="s">
        <v>99</v>
      </c>
      <c r="D6" s="1063" t="s">
        <v>99</v>
      </c>
      <c r="E6" s="1016" t="s">
        <v>99</v>
      </c>
      <c r="F6" s="10"/>
      <c r="G6" s="1480"/>
      <c r="H6" s="1480"/>
      <c r="I6" s="1480"/>
      <c r="J6" s="1480"/>
      <c r="K6" s="1480"/>
      <c r="L6" s="1480"/>
      <c r="M6" s="1480"/>
      <c r="N6" s="1480"/>
      <c r="O6" s="1480"/>
      <c r="P6" s="1480"/>
      <c r="Q6" s="1480"/>
    </row>
    <row r="7" spans="2:17" ht="15.75">
      <c r="B7" s="619" t="s">
        <v>45</v>
      </c>
      <c r="C7" s="620" t="s">
        <v>99</v>
      </c>
      <c r="D7" s="620" t="s">
        <v>99</v>
      </c>
      <c r="E7" s="1016" t="s">
        <v>99</v>
      </c>
      <c r="F7" s="16"/>
      <c r="G7" s="15"/>
      <c r="H7" s="15"/>
      <c r="I7" s="6"/>
      <c r="J7" s="9"/>
      <c r="K7" s="9"/>
      <c r="L7" s="9"/>
      <c r="M7" s="9"/>
      <c r="N7" s="9"/>
    </row>
    <row r="8" spans="2:17" ht="15.75">
      <c r="B8" s="636" t="s">
        <v>46</v>
      </c>
      <c r="C8" s="626" t="s">
        <v>253</v>
      </c>
      <c r="D8" s="626" t="s">
        <v>253</v>
      </c>
      <c r="E8" s="949" t="s">
        <v>99</v>
      </c>
      <c r="F8" s="10"/>
      <c r="G8" s="17"/>
      <c r="H8" s="17"/>
      <c r="I8" s="18"/>
      <c r="J8" s="9"/>
      <c r="K8" s="9"/>
      <c r="L8" s="9"/>
      <c r="M8" s="9"/>
      <c r="N8" s="9"/>
    </row>
    <row r="9" spans="2:17" ht="15.75">
      <c r="B9" s="637" t="s">
        <v>255</v>
      </c>
      <c r="C9" s="627" t="s">
        <v>99</v>
      </c>
      <c r="D9" s="627" t="s">
        <v>99</v>
      </c>
      <c r="E9" s="1017" t="s">
        <v>99</v>
      </c>
      <c r="F9" s="10"/>
      <c r="G9" s="19"/>
      <c r="H9" s="19"/>
      <c r="I9" s="20"/>
      <c r="J9" s="13"/>
      <c r="K9" s="12"/>
      <c r="L9" s="14"/>
    </row>
    <row r="10" spans="2:17" ht="15.75">
      <c r="B10" s="637" t="s">
        <v>256</v>
      </c>
      <c r="C10" s="627" t="s">
        <v>99</v>
      </c>
      <c r="D10" s="627" t="s">
        <v>99</v>
      </c>
      <c r="E10" s="1017" t="s">
        <v>99</v>
      </c>
      <c r="F10" s="16"/>
      <c r="G10" s="19"/>
      <c r="H10" s="19"/>
      <c r="I10" s="20"/>
      <c r="J10" s="21"/>
      <c r="K10" s="11"/>
      <c r="L10" s="22"/>
    </row>
    <row r="11" spans="2:17" ht="16.5" thickBot="1">
      <c r="B11" s="638" t="s">
        <v>349</v>
      </c>
      <c r="C11" s="634" t="s">
        <v>99</v>
      </c>
      <c r="D11" s="634" t="s">
        <v>99</v>
      </c>
      <c r="E11" s="1018" t="s">
        <v>99</v>
      </c>
      <c r="F11" s="10"/>
      <c r="G11" s="23"/>
      <c r="H11" s="23"/>
      <c r="I11" s="20"/>
      <c r="J11" s="13"/>
      <c r="K11" s="12"/>
      <c r="L11" s="14"/>
    </row>
    <row r="12" spans="2:17" ht="22.5" customHeight="1">
      <c r="B12" s="1245" t="s">
        <v>316</v>
      </c>
      <c r="C12" s="1248"/>
      <c r="D12" s="1248"/>
      <c r="E12" s="1249"/>
      <c r="F12" s="10"/>
      <c r="G12" s="23"/>
      <c r="H12" s="23"/>
      <c r="I12" s="24"/>
      <c r="J12" s="13"/>
      <c r="K12" s="12"/>
      <c r="L12" s="14"/>
    </row>
    <row r="13" spans="2:17" ht="15.75">
      <c r="B13" s="619" t="s">
        <v>44</v>
      </c>
      <c r="C13" s="1064" t="s">
        <v>99</v>
      </c>
      <c r="D13" s="1063" t="s">
        <v>99</v>
      </c>
      <c r="E13" s="1016" t="s">
        <v>99</v>
      </c>
      <c r="F13" s="16"/>
      <c r="G13" s="23"/>
      <c r="H13" s="23"/>
      <c r="I13" s="20"/>
      <c r="J13" s="21"/>
      <c r="K13" s="11"/>
      <c r="L13" s="22"/>
    </row>
    <row r="14" spans="2:17" ht="15.75">
      <c r="B14" s="619" t="s">
        <v>45</v>
      </c>
      <c r="C14" s="1064" t="s">
        <v>99</v>
      </c>
      <c r="D14" s="620" t="s">
        <v>99</v>
      </c>
      <c r="E14" s="1016" t="s">
        <v>99</v>
      </c>
      <c r="F14" s="16"/>
      <c r="G14" s="23"/>
      <c r="H14" s="23"/>
      <c r="I14" s="20"/>
      <c r="J14" s="21"/>
      <c r="K14" s="11"/>
      <c r="L14" s="22"/>
    </row>
    <row r="15" spans="2:17" ht="15.75">
      <c r="B15" s="636" t="s">
        <v>46</v>
      </c>
      <c r="C15" s="626" t="s">
        <v>253</v>
      </c>
      <c r="D15" s="626" t="s">
        <v>253</v>
      </c>
      <c r="E15" s="949" t="s">
        <v>99</v>
      </c>
      <c r="F15" s="16"/>
      <c r="G15" s="25"/>
      <c r="H15" s="25"/>
      <c r="I15" s="26"/>
      <c r="J15" s="21"/>
      <c r="K15" s="11"/>
      <c r="L15" s="22"/>
    </row>
    <row r="16" spans="2:17" ht="15.75">
      <c r="B16" s="637" t="s">
        <v>255</v>
      </c>
      <c r="C16" s="627" t="s">
        <v>99</v>
      </c>
      <c r="D16" s="627" t="s">
        <v>99</v>
      </c>
      <c r="E16" s="1017" t="s">
        <v>99</v>
      </c>
      <c r="F16" s="16"/>
      <c r="G16" s="19"/>
      <c r="H16" s="19"/>
      <c r="I16" s="20"/>
      <c r="J16" s="21"/>
      <c r="K16" s="11"/>
      <c r="L16" s="22"/>
    </row>
    <row r="17" spans="2:15" ht="15.75">
      <c r="B17" s="637" t="s">
        <v>256</v>
      </c>
      <c r="C17" s="627" t="s">
        <v>99</v>
      </c>
      <c r="D17" s="627" t="s">
        <v>99</v>
      </c>
      <c r="E17" s="1017" t="s">
        <v>99</v>
      </c>
      <c r="F17" s="16"/>
      <c r="G17" s="19"/>
      <c r="H17" s="19"/>
      <c r="I17" s="20"/>
      <c r="J17" s="21"/>
      <c r="K17" s="11"/>
      <c r="L17" s="22"/>
    </row>
    <row r="18" spans="2:15" ht="16.5" thickBot="1">
      <c r="B18" s="638" t="s">
        <v>349</v>
      </c>
      <c r="C18" s="634" t="s">
        <v>99</v>
      </c>
      <c r="D18" s="634" t="s">
        <v>99</v>
      </c>
      <c r="E18" s="1018" t="s">
        <v>99</v>
      </c>
      <c r="F18" s="16"/>
      <c r="G18" s="23"/>
      <c r="H18" s="23"/>
      <c r="I18" s="20"/>
      <c r="J18" s="21"/>
      <c r="K18" s="11"/>
      <c r="L18" s="22"/>
    </row>
    <row r="19" spans="2:15" ht="20.25" customHeight="1">
      <c r="B19" s="1250" t="s">
        <v>317</v>
      </c>
      <c r="C19" s="1251"/>
      <c r="D19" s="1251"/>
      <c r="E19" s="1252"/>
      <c r="F19" s="16"/>
      <c r="G19" s="23"/>
      <c r="H19" s="23"/>
      <c r="I19" s="24"/>
      <c r="J19" s="21"/>
      <c r="K19" s="11"/>
      <c r="L19" s="22"/>
      <c r="O19" t="s">
        <v>122</v>
      </c>
    </row>
    <row r="20" spans="2:15" ht="15.75">
      <c r="B20" s="619" t="s">
        <v>44</v>
      </c>
      <c r="C20" s="1064" t="s">
        <v>99</v>
      </c>
      <c r="D20" s="620" t="s">
        <v>99</v>
      </c>
      <c r="E20" s="1016" t="s">
        <v>99</v>
      </c>
      <c r="F20" s="16"/>
      <c r="G20" s="23"/>
      <c r="H20" s="23"/>
      <c r="I20" s="20"/>
      <c r="J20" s="21"/>
      <c r="K20" s="11"/>
      <c r="L20" s="22"/>
    </row>
    <row r="21" spans="2:15" ht="15.75">
      <c r="B21" s="619" t="s">
        <v>45</v>
      </c>
      <c r="C21" s="1064" t="s">
        <v>99</v>
      </c>
      <c r="D21" s="620" t="s">
        <v>99</v>
      </c>
      <c r="E21" s="1016" t="s">
        <v>99</v>
      </c>
      <c r="F21" s="16"/>
      <c r="G21" s="23"/>
      <c r="H21" s="23"/>
      <c r="I21" s="20"/>
      <c r="J21" s="21"/>
      <c r="K21" s="11"/>
      <c r="L21" s="22"/>
    </row>
    <row r="22" spans="2:15" ht="15.75">
      <c r="B22" s="636" t="s">
        <v>46</v>
      </c>
      <c r="C22" s="626" t="s">
        <v>253</v>
      </c>
      <c r="D22" s="626" t="s">
        <v>253</v>
      </c>
      <c r="E22" s="949" t="s">
        <v>99</v>
      </c>
      <c r="F22" s="16"/>
      <c r="G22" s="25"/>
      <c r="H22" s="25"/>
      <c r="I22" s="26"/>
      <c r="J22" s="21"/>
      <c r="K22" s="11"/>
      <c r="L22" s="22"/>
      <c r="O22" s="58"/>
    </row>
    <row r="23" spans="2:15" ht="15.75">
      <c r="B23" s="637" t="s">
        <v>255</v>
      </c>
      <c r="C23" s="627" t="s">
        <v>99</v>
      </c>
      <c r="D23" s="627" t="s">
        <v>99</v>
      </c>
      <c r="E23" s="1017" t="s">
        <v>99</v>
      </c>
      <c r="F23" s="16"/>
      <c r="G23" s="19"/>
      <c r="H23" s="19"/>
      <c r="I23" s="20"/>
      <c r="J23" s="21"/>
      <c r="K23" s="11"/>
      <c r="L23" s="22"/>
    </row>
    <row r="24" spans="2:15" ht="15.75">
      <c r="B24" s="637" t="s">
        <v>256</v>
      </c>
      <c r="C24" s="627" t="s">
        <v>99</v>
      </c>
      <c r="D24" s="627" t="s">
        <v>99</v>
      </c>
      <c r="E24" s="1017" t="s">
        <v>99</v>
      </c>
      <c r="F24" s="16"/>
      <c r="G24" s="19"/>
      <c r="H24" s="19"/>
      <c r="I24" s="20"/>
      <c r="J24" s="21"/>
      <c r="K24" s="11"/>
      <c r="L24" s="22"/>
    </row>
    <row r="25" spans="2:15" ht="16.5" thickBot="1">
      <c r="B25" s="638" t="s">
        <v>349</v>
      </c>
      <c r="C25" s="634" t="s">
        <v>99</v>
      </c>
      <c r="D25" s="634" t="s">
        <v>99</v>
      </c>
      <c r="E25" s="1018"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Ceny UE bydła żywego</vt:lpstr>
      <vt:lpstr>Handel-zagr. I-XII_2020</vt:lpstr>
      <vt:lpstr>Eksport I-XII_2020</vt:lpstr>
      <vt:lpstr>Import_I-XI_2020</vt:lpstr>
      <vt:lpstr>Handel-zagr. 2019ost.</vt:lpstr>
      <vt:lpstr>Eksport 2019ost.</vt:lpstr>
      <vt:lpstr>Import 2019ost.</vt:lpstr>
      <vt:lpstr>Uboje_bydła_wgGUS</vt:lpstr>
      <vt:lpstr>Śr_wagi_bydła_PL</vt:lpstr>
      <vt:lpstr>Baza_cen_zakupu_2003_2021</vt:lpstr>
      <vt:lpstr>Baza_cen sprzedaży_2017-2021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2021-02-25T14:12:48Z</dcterms:modified>
</cp:coreProperties>
</file>