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V_2020" sheetId="57" r:id="rId11"/>
    <sheet name="Eksport I-IV_2020" sheetId="58" r:id="rId12"/>
    <sheet name="Import_I-IV_2020" sheetId="59"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I-IV_2020'!$K$6:$N$39</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Z508" i="36" l="1"/>
  <c r="W508" i="36"/>
  <c r="S508" i="36"/>
  <c r="R508" i="36"/>
  <c r="P508" i="36"/>
  <c r="M508" i="36"/>
  <c r="L508" i="36"/>
  <c r="K508" i="36"/>
  <c r="J508" i="36"/>
  <c r="I508" i="36"/>
  <c r="H508" i="36"/>
  <c r="G508" i="36"/>
  <c r="F508" i="36"/>
  <c r="E508" i="36"/>
  <c r="D508" i="36"/>
  <c r="C508" i="36"/>
  <c r="B508" i="36"/>
  <c r="Z507" i="36"/>
  <c r="W507" i="36"/>
  <c r="V507" i="36"/>
  <c r="S507" i="36"/>
  <c r="R507" i="36"/>
  <c r="P507" i="36"/>
  <c r="M507" i="36"/>
  <c r="L507" i="36"/>
  <c r="K507" i="36"/>
  <c r="J507" i="36"/>
  <c r="I507" i="36"/>
  <c r="H507" i="36"/>
  <c r="F507" i="36"/>
  <c r="E507" i="36"/>
  <c r="D507" i="36"/>
  <c r="C507" i="36"/>
  <c r="B507" i="36"/>
  <c r="Z506" i="36"/>
  <c r="W506" i="36"/>
  <c r="S506" i="36"/>
  <c r="R506" i="36"/>
  <c r="P506" i="36"/>
  <c r="M506" i="36"/>
  <c r="L506" i="36"/>
  <c r="K506" i="36"/>
  <c r="J506" i="36"/>
  <c r="I506" i="36"/>
  <c r="H506" i="36"/>
  <c r="G506" i="36"/>
  <c r="F506" i="36"/>
  <c r="E506" i="36"/>
  <c r="D506" i="36"/>
  <c r="C506" i="36"/>
  <c r="B506" i="36"/>
  <c r="Z505" i="36"/>
  <c r="W505" i="36"/>
  <c r="S505" i="36"/>
  <c r="R505" i="36"/>
  <c r="P505" i="36"/>
  <c r="M505" i="36"/>
  <c r="L505" i="36"/>
  <c r="K505" i="36"/>
  <c r="J505" i="36"/>
  <c r="I505" i="36"/>
  <c r="H505" i="36"/>
  <c r="G505" i="36"/>
  <c r="F505" i="36"/>
  <c r="E505" i="36"/>
  <c r="D505" i="36"/>
  <c r="C505" i="36"/>
  <c r="B505" i="36"/>
  <c r="Z504" i="36"/>
  <c r="W504" i="36"/>
  <c r="S504" i="36"/>
  <c r="R504" i="36"/>
  <c r="Q504" i="36"/>
  <c r="P504" i="36"/>
  <c r="M504" i="36"/>
  <c r="L504" i="36"/>
  <c r="K504" i="36"/>
  <c r="J504" i="36"/>
  <c r="I504" i="36"/>
  <c r="H504" i="36"/>
  <c r="F504" i="36"/>
  <c r="E504" i="36"/>
  <c r="D504" i="36"/>
  <c r="C504" i="36"/>
  <c r="B504" i="36"/>
  <c r="Z503" i="36"/>
  <c r="W503" i="36"/>
  <c r="S503" i="36"/>
  <c r="R503" i="36"/>
  <c r="Q503" i="36"/>
  <c r="P503" i="36"/>
  <c r="M503" i="36"/>
  <c r="L503" i="36"/>
  <c r="K503" i="36"/>
  <c r="J503" i="36"/>
  <c r="I503" i="36"/>
  <c r="H503" i="36"/>
  <c r="F503" i="36"/>
  <c r="E503" i="36"/>
  <c r="D503" i="36"/>
  <c r="C503" i="36"/>
  <c r="B503" i="36"/>
  <c r="Z502" i="36"/>
  <c r="W502" i="36"/>
  <c r="S502" i="36"/>
  <c r="R502" i="36"/>
  <c r="P502" i="36"/>
  <c r="M502" i="36"/>
  <c r="L502" i="36"/>
  <c r="K502" i="36"/>
  <c r="J502" i="36"/>
  <c r="I502" i="36"/>
  <c r="H502" i="36"/>
  <c r="F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J344" i="36"/>
  <c r="I344" i="36"/>
  <c r="H344" i="36"/>
  <c r="G344" i="36"/>
  <c r="F344" i="36"/>
  <c r="E344" i="36"/>
  <c r="D344" i="36"/>
  <c r="C344" i="36"/>
  <c r="B344" i="36"/>
  <c r="Z343" i="36"/>
  <c r="W343" i="36"/>
  <c r="V343" i="36"/>
  <c r="S343" i="36"/>
  <c r="R343" i="36"/>
  <c r="Q343" i="36"/>
  <c r="Q507" i="36" s="1"/>
  <c r="P343" i="36"/>
  <c r="M343" i="36"/>
  <c r="L343" i="36"/>
  <c r="K343" i="36"/>
  <c r="J343" i="36"/>
  <c r="I343" i="36"/>
  <c r="H343" i="36"/>
  <c r="G343" i="36"/>
  <c r="G507" i="36" s="1"/>
  <c r="F343" i="36"/>
  <c r="E343" i="36"/>
  <c r="D343" i="36"/>
  <c r="C343" i="36"/>
  <c r="B343" i="36"/>
  <c r="Z342" i="36"/>
  <c r="W342" i="36"/>
  <c r="V342" i="36"/>
  <c r="V506" i="36" s="1"/>
  <c r="S342" i="36"/>
  <c r="R342" i="36"/>
  <c r="Q342" i="36"/>
  <c r="Q506" i="36" s="1"/>
  <c r="P342" i="36"/>
  <c r="M342" i="36"/>
  <c r="L342" i="36"/>
  <c r="K342" i="36"/>
  <c r="I342" i="36"/>
  <c r="H342" i="36"/>
  <c r="G342" i="36"/>
  <c r="F342" i="36"/>
  <c r="E342" i="36"/>
  <c r="D342" i="36"/>
  <c r="C342" i="36"/>
  <c r="B342" i="36"/>
  <c r="Z341" i="36"/>
  <c r="W341" i="36"/>
  <c r="V341" i="36"/>
  <c r="V505" i="36" s="1"/>
  <c r="S341" i="36"/>
  <c r="R341" i="36"/>
  <c r="Q341" i="36"/>
  <c r="Q505" i="36" s="1"/>
  <c r="P341" i="36"/>
  <c r="M341" i="36"/>
  <c r="L341" i="36"/>
  <c r="K341" i="36"/>
  <c r="J341" i="36"/>
  <c r="I341" i="36"/>
  <c r="H341" i="36"/>
  <c r="G341" i="36"/>
  <c r="F341" i="36"/>
  <c r="E341" i="36"/>
  <c r="D341" i="36"/>
  <c r="C341" i="36"/>
  <c r="B341" i="36"/>
  <c r="Z340" i="36"/>
  <c r="W340" i="36"/>
  <c r="V340" i="36"/>
  <c r="V504" i="36" s="1"/>
  <c r="S340" i="36"/>
  <c r="R340" i="36"/>
  <c r="Q340" i="36"/>
  <c r="P340" i="36"/>
  <c r="M340" i="36"/>
  <c r="L340" i="36"/>
  <c r="K340" i="36"/>
  <c r="J340" i="36"/>
  <c r="I340" i="36"/>
  <c r="H340" i="36"/>
  <c r="G340" i="36"/>
  <c r="G504" i="36" s="1"/>
  <c r="F340" i="36"/>
  <c r="E340" i="36"/>
  <c r="D340" i="36"/>
  <c r="C340" i="36"/>
  <c r="B340" i="36"/>
  <c r="Z339" i="36"/>
  <c r="W339" i="36"/>
  <c r="V339" i="36"/>
  <c r="V503" i="36" s="1"/>
  <c r="S339" i="36"/>
  <c r="R339" i="36"/>
  <c r="Q339" i="36"/>
  <c r="P339" i="36"/>
  <c r="M339" i="36"/>
  <c r="L339" i="36"/>
  <c r="K339" i="36"/>
  <c r="J339" i="36"/>
  <c r="I339" i="36"/>
  <c r="H339" i="36"/>
  <c r="G339" i="36"/>
  <c r="G503" i="36" s="1"/>
  <c r="F339" i="36"/>
  <c r="E339" i="36"/>
  <c r="D339" i="36"/>
  <c r="C339" i="36"/>
  <c r="B339" i="36"/>
  <c r="Z338" i="36"/>
  <c r="W338" i="36"/>
  <c r="V338" i="36"/>
  <c r="V502" i="36" s="1"/>
  <c r="S338" i="36"/>
  <c r="R338" i="36"/>
  <c r="Q338" i="36"/>
  <c r="Q502" i="36" s="1"/>
  <c r="P338" i="36"/>
  <c r="M338" i="36"/>
  <c r="L338" i="36"/>
  <c r="K338" i="36"/>
  <c r="J338" i="36"/>
  <c r="I338" i="36"/>
  <c r="H338" i="36"/>
  <c r="G338" i="36"/>
  <c r="G502" i="36" s="1"/>
  <c r="F338" i="36"/>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97" i="45"/>
  <c r="J697" i="45"/>
  <c r="I697" i="45"/>
  <c r="H697" i="45"/>
  <c r="G697" i="45"/>
  <c r="F697" i="45"/>
  <c r="E697" i="45"/>
  <c r="D697" i="45"/>
  <c r="C697" i="45"/>
  <c r="C695" i="45"/>
  <c r="C694" i="45"/>
  <c r="C693" i="45"/>
  <c r="C692" i="45"/>
  <c r="C691" i="45"/>
  <c r="C690" i="45"/>
  <c r="C689" i="45"/>
  <c r="C688" i="45"/>
  <c r="C687" i="45"/>
  <c r="C686" i="45"/>
  <c r="C685" i="45"/>
  <c r="C684" i="45"/>
  <c r="K675" i="45"/>
  <c r="J675" i="45"/>
  <c r="I675" i="45"/>
  <c r="H675" i="45"/>
  <c r="G675" i="45"/>
  <c r="F675" i="45"/>
  <c r="E675" i="45"/>
  <c r="D675" i="45"/>
  <c r="C675" i="45"/>
  <c r="C673" i="45"/>
  <c r="C672" i="45"/>
  <c r="C671" i="45"/>
  <c r="C670" i="45"/>
  <c r="C669" i="45"/>
  <c r="C668" i="45"/>
  <c r="C667" i="45"/>
  <c r="C666" i="45"/>
  <c r="C665" i="45"/>
  <c r="C664" i="45"/>
  <c r="C663" i="45"/>
  <c r="C662" i="45"/>
  <c r="K658" i="45"/>
  <c r="J658" i="45"/>
  <c r="I658" i="45"/>
  <c r="H658" i="45"/>
  <c r="G658" i="45"/>
  <c r="F658" i="45"/>
  <c r="E658" i="45"/>
  <c r="D658" i="45"/>
  <c r="C658" i="45"/>
  <c r="C656" i="45"/>
  <c r="C655" i="45"/>
  <c r="C654" i="45"/>
  <c r="C653" i="45"/>
  <c r="C652" i="45"/>
  <c r="C651" i="45"/>
  <c r="C650" i="45"/>
  <c r="C649" i="45"/>
  <c r="C648" i="45"/>
  <c r="C647" i="45"/>
  <c r="C646" i="45"/>
  <c r="C645"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 r="E26" i="57"/>
  <c r="F26" i="57" s="1"/>
  <c r="D26" i="57"/>
  <c r="C26" i="57"/>
  <c r="B26" i="57"/>
  <c r="F25" i="57"/>
  <c r="D25" i="57"/>
  <c r="F24" i="57"/>
  <c r="D24" i="57"/>
  <c r="F23" i="57"/>
  <c r="D23" i="57"/>
  <c r="H22" i="57"/>
  <c r="F22" i="57"/>
  <c r="D22" i="57"/>
  <c r="F21" i="57"/>
  <c r="D21" i="57"/>
  <c r="F13" i="57"/>
  <c r="E13" i="57"/>
  <c r="D13" i="57"/>
  <c r="C13" i="57"/>
  <c r="B13" i="57"/>
  <c r="F12" i="57"/>
  <c r="D12" i="57"/>
  <c r="F11" i="57"/>
  <c r="D11" i="57"/>
  <c r="F10" i="57"/>
  <c r="D10" i="57"/>
  <c r="H9" i="57"/>
  <c r="F9" i="57"/>
  <c r="D9" i="57"/>
  <c r="F8" i="57"/>
  <c r="D8" i="57"/>
</calcChain>
</file>

<file path=xl/sharedStrings.xml><?xml version="1.0" encoding="utf-8"?>
<sst xmlns="http://schemas.openxmlformats.org/spreadsheetml/2006/main" count="6026" uniqueCount="487">
  <si>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</si>
  <si>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</si>
  <si>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</si>
  <si>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</si>
  <si>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</si>
  <si>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</si>
  <si>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</si>
  <si>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</si>
  <si>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</si>
  <si>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</si>
  <si>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</si>
  <si>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</si>
  <si>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</si>
  <si>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</si>
  <si>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</si>
  <si>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</si>
  <si>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</si>
  <si>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</si>
  <si>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</si>
  <si>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</si>
  <si>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</si>
  <si>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</si>
  <si>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</si>
  <si>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</si>
  <si>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</si>
  <si>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</si>
  <si>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</si>
  <si>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</si>
  <si>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</si>
  <si>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</si>
  <si>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</si>
  <si>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</si>
  <si>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</si>
  <si>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</si>
  <si>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</si>
  <si>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</si>
  <si>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</si>
  <si>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</si>
  <si>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</si>
  <si>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</si>
  <si>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</si>
  <si>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</si>
  <si>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</si>
  <si>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</si>
  <si>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</si>
  <si>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</si>
  <si>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</si>
  <si>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</si>
  <si>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</si>
  <si>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</si>
  <si>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</si>
  <si>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</si>
  <si>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</si>
  <si>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</si>
  <si>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</si>
  <si>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</si>
  <si>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</si>
  <si>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</si>
  <si>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</si>
  <si>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</si>
  <si>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</si>
  <si>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</si>
  <si>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</si>
  <si>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</si>
  <si>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</si>
  <si>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</si>
  <si>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</si>
  <si>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</si>
  <si>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</si>
  <si>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</si>
  <si>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</si>
  <si>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</si>
  <si>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</si>
  <si>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</si>
  <si>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</si>
  <si>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</si>
  <si>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</si>
  <si>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</si>
  <si>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</si>
  <si>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</si>
  <si>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</si>
  <si>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</si>
  <si>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</si>
  <si>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</si>
  <si>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</si>
  <si>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</si>
  <si>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</si>
  <si>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</si>
  <si>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</si>
  <si>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</si>
  <si>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</si>
  <si>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</si>
  <si>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</si>
  <si>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</si>
  <si>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</si>
  <si>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</si>
  <si>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</si>
  <si>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</si>
  <si>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</si>
  <si>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</si>
  <si>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</si>
  <si>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</si>
  <si>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</si>
  <si>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</si>
  <si>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</si>
  <si>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</si>
  <si>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</si>
  <si>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</si>
  <si>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</si>
  <si>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</si>
  <si>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</si>
  <si>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</si>
  <si>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</si>
  <si>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</si>
  <si>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</si>
  <si>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</si>
  <si>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</si>
  <si>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</si>
  <si>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</si>
  <si>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</si>
  <si>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</si>
  <si>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</si>
  <si>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</si>
  <si>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</si>
  <si>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</si>
  <si>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</si>
  <si>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</si>
  <si>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</si>
  <si>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</si>
  <si>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</si>
  <si>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</si>
  <si>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</si>
  <si>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</si>
  <si>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</si>
  <si>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</si>
  <si>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</si>
  <si>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</si>
  <si>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</si>
  <si>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</si>
  <si>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</si>
  <si>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</si>
  <si>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</si>
  <si>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</si>
  <si>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</si>
  <si>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</si>
  <si>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</si>
  <si>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</si>
  <si>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</si>
  <si>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</si>
  <si>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</si>
  <si>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</si>
  <si>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</si>
  <si>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</si>
  <si>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</si>
  <si>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</si>
  <si>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</si>
  <si>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</si>
  <si>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</si>
  <si>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</si>
  <si>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</si>
  <si>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</si>
  <si>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</si>
  <si>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</si>
  <si>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</si>
  <si>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</si>
  <si>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</si>
  <si>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</si>
  <si>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</si>
  <si>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</si>
  <si>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</si>
  <si>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</si>
  <si>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</si>
  <si>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</si>
  <si>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</si>
  <si>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</si>
  <si>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</si>
  <si>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</si>
  <si>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</si>
  <si>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</si>
  <si>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</si>
  <si>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</si>
  <si>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</si>
  <si>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</si>
  <si>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</si>
  <si>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</si>
  <si>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</si>
  <si>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</si>
  <si>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</si>
  <si>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</si>
  <si>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</si>
  <si>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</si>
  <si>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</si>
  <si>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</si>
  <si>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</si>
  <si>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</si>
  <si>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</si>
  <si>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</si>
  <si>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</si>
  <si>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</si>
  <si>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</si>
  <si>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</si>
  <si>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</si>
  <si>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</si>
  <si>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</si>
  <si>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</si>
  <si>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</si>
  <si>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</si>
  <si>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</si>
  <si>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</si>
  <si>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</si>
  <si>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</si>
  <si>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</si>
  <si>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</si>
  <si>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</si>
  <si>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</si>
  <si>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</si>
  <si>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</si>
  <si>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</si>
  <si>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</si>
  <si>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</si>
  <si>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</si>
  <si>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</si>
  <si>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</si>
  <si>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</si>
  <si>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</si>
  <si>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</si>
  <si>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</si>
  <si>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</si>
  <si>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</si>
  <si>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</si>
  <si>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</si>
  <si>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</si>
  <si>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</si>
  <si>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</si>
  <si>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</si>
  <si>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</si>
  <si>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</si>
  <si>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</si>
  <si>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</si>
  <si>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</si>
  <si>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</si>
  <si>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</si>
  <si>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</si>
  <si>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</si>
  <si>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</si>
  <si>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</si>
  <si>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</si>
  <si>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</si>
  <si>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</si>
  <si>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</si>
  <si>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</si>
  <si>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</si>
  <si>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</si>
  <si>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</si>
  <si>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</si>
  <si>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</si>
  <si>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</si>
  <si>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</si>
  <si>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</si>
  <si>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</si>
  <si>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</si>
  <si>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</si>
  <si>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</si>
  <si>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</si>
  <si>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</si>
  <si>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</si>
  <si>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</si>
  <si>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</si>
  <si>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</si>
  <si>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</si>
  <si>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</si>
  <si>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</si>
  <si>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</si>
  <si>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</si>
  <si>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</si>
  <si>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</si>
  <si>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</si>
  <si>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</si>
  <si>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</si>
  <si>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</si>
  <si>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</si>
  <si>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</si>
  <si>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</si>
  <si>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</si>
  <si>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</si>
  <si>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</si>
  <si>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</si>
  <si>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</si>
  <si>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</si>
  <si>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</si>
  <si>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</si>
  <si>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</si>
  <si>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</si>
  <si>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</si>
  <si>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</si>
  <si>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</si>
  <si>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</si>
  <si>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</si>
  <si>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</si>
  <si>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</si>
  <si>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</si>
  <si>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</si>
  <si>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</si>
  <si>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</si>
  <si>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</si>
  <si>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</si>
  <si>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</si>
  <si>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</si>
  <si>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</si>
  <si>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</si>
  <si>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</si>
  <si>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</si>
  <si>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</si>
  <si>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</si>
  <si>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</si>
  <si>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</si>
  <si>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</si>
  <si>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</si>
  <si>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</si>
  <si>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</si>
  <si>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</si>
  <si>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</si>
  <si>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</si>
  <si>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</si>
  <si>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</si>
  <si>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</si>
  <si>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</si>
  <si>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</si>
  <si>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</si>
  <si>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</si>
  <si>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</si>
  <si>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</si>
  <si>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</si>
  <si>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</si>
  <si>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</si>
  <si>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</si>
  <si>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</si>
  <si>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</si>
  <si>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</si>
  <si>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</si>
  <si>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</si>
  <si>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</si>
  <si>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</si>
  <si>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</si>
  <si>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</si>
  <si>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</si>
  <si>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</si>
  <si>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</si>
  <si>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</si>
  <si>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</si>
  <si>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</si>
  <si>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</si>
  <si>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</si>
  <si>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</si>
  <si>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</si>
  <si>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</si>
  <si>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</si>
  <si>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</si>
  <si>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</si>
  <si>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</si>
  <si>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</si>
  <si>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</si>
  <si>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</si>
  <si>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</si>
  <si>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</si>
  <si>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</si>
  <si>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</si>
  <si>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</si>
  <si>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</si>
  <si>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</si>
  <si>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</si>
  <si>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</si>
  <si>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</si>
  <si>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</si>
  <si>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</si>
  <si>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</si>
  <si>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</si>
  <si>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</si>
  <si>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</si>
  <si>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</si>
  <si>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</si>
  <si>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</si>
  <si>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</si>
  <si>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</si>
  <si>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</si>
  <si>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</si>
  <si>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</si>
  <si>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</si>
  <si>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</si>
  <si>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</si>
  <si>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</si>
  <si>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</si>
  <si>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</si>
  <si>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</si>
  <si>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</si>
  <si>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</si>
  <si>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</si>
  <si>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</si>
  <si>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</si>
  <si>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</si>
  <si>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</si>
  <si>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</si>
  <si>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</si>
  <si>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</si>
  <si>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</si>
  <si>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</si>
  <si>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</si>
  <si>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</si>
  <si>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</si>
  <si>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</si>
  <si>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</si>
  <si>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</si>
  <si>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</si>
  <si>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</si>
  <si>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</si>
  <si>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</si>
  <si>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</si>
  <si>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</si>
  <si>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</si>
  <si>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</si>
  <si>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</si>
  <si>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</si>
  <si>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</si>
  <si>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</si>
  <si>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</si>
  <si>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</si>
  <si>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</si>
  <si>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</si>
  <si>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</si>
  <si>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</si>
  <si>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</si>
  <si>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</si>
  <si>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</si>
  <si>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</si>
  <si>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</si>
  <si>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</si>
  <si>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</si>
  <si>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</si>
  <si>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</si>
  <si>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</si>
  <si>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</si>
  <si>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</si>
  <si>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</si>
  <si>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</si>
  <si>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</si>
  <si>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</si>
  <si>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</si>
  <si>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</si>
  <si>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</si>
  <si>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</si>
  <si>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</si>
  <si>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</si>
  <si>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</si>
  <si>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</si>
  <si>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</si>
  <si>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</si>
  <si>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</si>
  <si>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</si>
  <si>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</si>
  <si>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</si>
  <si>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</si>
  <si>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</si>
  <si>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</si>
  <si>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</si>
  <si>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</si>
  <si>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</si>
  <si>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11.05.2020 - 17.05.2020</t>
  </si>
  <si>
    <t/>
  </si>
  <si>
    <t>Tydzień 24</t>
  </si>
  <si>
    <t>Dane nie zostały przesłane - niektóre ceny takie same jak tydzień wcześniej: EL, MT</t>
  </si>
  <si>
    <t>08 - 14.06.2020r.</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</si>
  <si>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I-IV 2020 r.</t>
    </r>
    <r>
      <rPr>
        <b/>
        <sz val="14"/>
        <color indexed="8"/>
        <rFont val="Arial"/>
        <family val="2"/>
        <charset val="238"/>
      </rPr>
      <t xml:space="preserve"> (dane wstępne)</t>
    </r>
  </si>
  <si>
    <t>OKRES: I-IV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</si>
  <si>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I-IV 2020 r. (dane wstępne) </t>
    </r>
    <r>
      <rPr>
        <b/>
        <sz val="11"/>
        <rFont val="Times New Roman"/>
        <family val="1"/>
        <charset val="238"/>
      </rPr>
      <t xml:space="preserve">w porównaniu do I-IV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</si>
  <si>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I-IV 2020 r. (dane wstępne)  </t>
    </r>
    <r>
      <rPr>
        <b/>
        <sz val="11"/>
        <rFont val="Times New Roman"/>
        <family val="1"/>
        <charset val="238"/>
      </rPr>
      <t>w porównaniu do I-IV 2019 r.  (</t>
    </r>
    <r>
      <rPr>
        <i/>
        <sz val="11"/>
        <rFont val="Times New Roman"/>
        <family val="1"/>
        <charset val="238"/>
      </rPr>
      <t>wg wstępnych danych Min. Finansów</t>
    </r>
    <r>
      <rPr>
        <b/>
        <sz val="11"/>
        <rFont val="Times New Roman"/>
        <family val="1"/>
        <charset val="238"/>
      </rPr>
      <t>).</t>
    </r>
  </si>
  <si>
    <t>I-IV 2020 r. (wstępne)</t>
  </si>
  <si>
    <t>I-IV 2019 r.</t>
  </si>
  <si>
    <t>zmiana w stos. do I-IV 2019r.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</si>
  <si>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I-IV 2020 r.</t>
    </r>
    <r>
      <rPr>
        <b/>
        <sz val="14"/>
        <color indexed="8"/>
        <rFont val="Arial"/>
        <family val="2"/>
        <charset val="238"/>
      </rPr>
      <t xml:space="preserve"> (dane wstępne)</t>
    </r>
  </si>
  <si>
    <t>OKRES: I-IV 2020 r. (wstępne) - ważniejsze państwa</t>
  </si>
  <si>
    <t>2020-06-21</t>
  </si>
  <si>
    <t>21.06.2020</t>
  </si>
  <si>
    <r>
      <t xml:space="preserve">Tablica 5. Średnie ceny sprzedaży netto (bez VAT) elementów mięsa wołowego wg makroregionów </t>
    </r>
    <r>
      <rPr>
        <b/>
        <sz val="14"/>
        <color rgb="FF0000FF"/>
        <rFont val="Times New Roman CE"/>
        <family val="1"/>
        <charset val="238"/>
      </rPr>
      <t>w okresie: 22-28.06.2020</t>
    </r>
  </si>
  <si>
    <t>NR 26/2020</t>
  </si>
  <si>
    <t>02.07.2020 r.</t>
  </si>
  <si>
    <t>Notowania z okresu: 22-28.06.2020r.</t>
  </si>
  <si>
    <t>28.06.2020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</si>
</sst>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cellStyleXfs>
  <cellXfs count="149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0" fontId="203" fillId="64" borderId="38" xfId="188" applyFont="1" applyFill="1" applyBorder="1" applyAlignment="1" applyProtection="1">
      <alignment horizontal="center" vertical="center"/>
      <protection locked="0"/>
    </xf>
    <xf numFmtId="0" fontId="203" fillId="61" borderId="38" xfId="188" applyFont="1" applyFill="1" applyBorder="1" applyAlignment="1" applyProtection="1">
      <alignment horizontal="center" vertical="center"/>
      <protection locked="0"/>
    </xf>
    <xf numFmtId="0" fontId="203" fillId="61" borderId="40" xfId="188" applyFont="1" applyFill="1" applyBorder="1" applyAlignment="1" applyProtection="1">
      <alignment horizontal="center" vertical="center"/>
      <protection locked="0"/>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165" fontId="57" fillId="0" borderId="42" xfId="51" applyNumberFormat="1" applyFont="1" applyBorder="1"/>
    <xf numFmtId="43" fontId="204" fillId="60" borderId="3" xfId="217" applyFont="1" applyFill="1" applyBorder="1" applyAlignment="1">
      <alignment horizontal="center" vertical="center"/>
    </xf>
    <xf numFmtId="0" fontId="200" fillId="60" borderId="0" xfId="216" applyFont="1" applyFill="1" applyBorder="1" applyAlignment="1">
      <alignment horizontal="center" vertical="center"/>
    </xf>
    <xf numFmtId="0" fontId="204" fillId="60" borderId="0" xfId="216" applyFont="1" applyFill="1" applyBorder="1" applyAlignment="1" applyProtection="1">
      <alignment horizontal="center" vertical="center"/>
      <protection locked="0"/>
    </xf>
    <xf numFmtId="2" fontId="204" fillId="60" borderId="2" xfId="216" applyNumberFormat="1" applyFont="1" applyFill="1" applyBorder="1" applyAlignment="1" applyProtection="1">
      <alignment horizontal="center" vertical="center"/>
      <protection locked="0"/>
    </xf>
    <xf numFmtId="2" fontId="204" fillId="60" borderId="3" xfId="216" applyNumberFormat="1" applyFont="1" applyFill="1" applyBorder="1" applyAlignment="1" applyProtection="1">
      <alignment horizontal="center" vertical="center"/>
      <protection locked="0"/>
    </xf>
    <xf numFmtId="2" fontId="204" fillId="60" borderId="3" xfId="216" applyNumberFormat="1" applyFont="1" applyFill="1" applyBorder="1" applyAlignment="1">
      <alignment horizontal="center" vertical="center"/>
    </xf>
    <xf numFmtId="2" fontId="204" fillId="64" borderId="3" xfId="21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16" applyNumberFormat="1" applyFont="1" applyFill="1" applyBorder="1" applyAlignment="1">
      <alignment horizontal="center" vertical="center"/>
    </xf>
    <xf numFmtId="0" fontId="200" fillId="60" borderId="0" xfId="21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2" fontId="204" fillId="60" borderId="96" xfId="216" applyNumberFormat="1" applyFont="1" applyFill="1" applyBorder="1" applyAlignment="1">
      <alignment horizontal="center" vertical="center"/>
    </xf>
    <xf numFmtId="2" fontId="204" fillId="60" borderId="97" xfId="216" applyNumberFormat="1" applyFont="1" applyFill="1" applyBorder="1" applyAlignment="1">
      <alignment horizontal="center" vertical="center"/>
    </xf>
    <xf numFmtId="2" fontId="204" fillId="64" borderId="97" xfId="21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1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16" applyNumberFormat="1" applyFont="1" applyFill="1" applyBorder="1" applyAlignment="1">
      <alignment horizontal="center" vertical="center"/>
    </xf>
    <xf numFmtId="0" fontId="200" fillId="60" borderId="0" xfId="216" applyFont="1" applyFill="1"/>
    <xf numFmtId="171" fontId="204" fillId="60" borderId="96" xfId="99" applyNumberFormat="1" applyFont="1" applyFill="1" applyBorder="1" applyAlignment="1">
      <alignment horizontal="center" vertical="center"/>
    </xf>
    <xf numFmtId="2" fontId="204" fillId="60" borderId="100" xfId="216" applyNumberFormat="1" applyFont="1" applyFill="1" applyBorder="1" applyAlignment="1">
      <alignment horizontal="center" vertical="center"/>
    </xf>
    <xf numFmtId="2" fontId="204" fillId="60" borderId="101" xfId="216" applyNumberFormat="1" applyFont="1" applyFill="1" applyBorder="1" applyAlignment="1">
      <alignment horizontal="center" vertical="center"/>
    </xf>
    <xf numFmtId="2" fontId="204" fillId="64" borderId="101" xfId="21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1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16" applyNumberFormat="1" applyFont="1" applyFill="1" applyBorder="1" applyAlignment="1">
      <alignment horizontal="center" vertical="center"/>
    </xf>
    <xf numFmtId="2" fontId="204" fillId="60" borderId="100" xfId="216" applyNumberFormat="1" applyFont="1" applyFill="1" applyBorder="1" applyAlignment="1" applyProtection="1">
      <alignment horizontal="center" vertical="center"/>
      <protection locked="0"/>
    </xf>
    <xf numFmtId="2" fontId="204" fillId="60" borderId="101" xfId="216" applyNumberFormat="1" applyFont="1" applyFill="1" applyBorder="1" applyAlignment="1" applyProtection="1">
      <alignment horizontal="center" vertical="center"/>
      <protection locked="0"/>
    </xf>
    <xf numFmtId="2" fontId="204" fillId="64" borderId="101" xfId="216" applyNumberFormat="1" applyFont="1" applyFill="1" applyBorder="1" applyAlignment="1" applyProtection="1">
      <alignment horizontal="center" vertical="center"/>
      <protection locked="0"/>
    </xf>
    <xf numFmtId="169" fontId="204" fillId="60" borderId="0" xfId="21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16" applyNumberFormat="1" applyFont="1" applyFill="1" applyBorder="1" applyAlignment="1">
      <alignment horizontal="center" vertical="center"/>
    </xf>
    <xf numFmtId="2" fontId="204" fillId="61" borderId="101" xfId="216" applyNumberFormat="1" applyFont="1" applyFill="1" applyBorder="1" applyAlignment="1" applyProtection="1">
      <alignment horizontal="center" vertical="center"/>
      <protection locked="0"/>
    </xf>
    <xf numFmtId="2" fontId="204" fillId="61" borderId="101" xfId="21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1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16" applyNumberFormat="1" applyFont="1" applyFill="1" applyBorder="1" applyAlignment="1" applyProtection="1">
      <alignment horizontal="center" vertical="center"/>
      <protection locked="0"/>
    </xf>
    <xf numFmtId="2" fontId="204" fillId="61" borderId="106" xfId="21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1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3" fontId="85" fillId="0" borderId="46" xfId="0" applyNumberFormat="1" applyFont="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1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524777</xdr:colOff>
      <xdr:row>21</xdr:row>
      <xdr:rowOff>35336</xdr:rowOff>
    </xdr:to>
    <xdr:pic>
      <xdr:nvPicPr>
        <xdr:cNvPr id="5" name="Obraz 4"/>
        <xdr:cNvPicPr>
          <a:picLocks noChangeAspect="1"/>
        </xdr:cNvPicPr>
      </xdr:nvPicPr>
      <xdr:blipFill>
        <a:blip xmlns:r="http://schemas.openxmlformats.org/officeDocument/2006/relationships" r:embed="rId1"/>
        <a:stretch>
          <a:fillRect/>
        </a:stretch>
      </xdr:blipFill>
      <xdr:spPr>
        <a:xfrm>
          <a:off x="0" y="161925"/>
          <a:ext cx="6011177" cy="3273836"/>
        </a:xfrm>
        <a:prstGeom prst="rect">
          <a:avLst/>
        </a:prstGeom>
      </xdr:spPr>
    </xdr:pic>
    <xdr:clientData/>
  </xdr:twoCellAnchor>
  <xdr:twoCellAnchor editAs="oneCell">
    <xdr:from>
      <xdr:col>10</xdr:col>
      <xdr:colOff>0</xdr:colOff>
      <xdr:row>1</xdr:row>
      <xdr:rowOff>0</xdr:rowOff>
    </xdr:from>
    <xdr:to>
      <xdr:col>19</xdr:col>
      <xdr:colOff>524777</xdr:colOff>
      <xdr:row>21</xdr:row>
      <xdr:rowOff>53625</xdr:rowOff>
    </xdr:to>
    <xdr:pic>
      <xdr:nvPicPr>
        <xdr:cNvPr id="3" name="Obraz 2"/>
        <xdr:cNvPicPr>
          <a:picLocks noChangeAspect="1"/>
        </xdr:cNvPicPr>
      </xdr:nvPicPr>
      <xdr:blipFill>
        <a:blip xmlns:r="http://schemas.openxmlformats.org/officeDocument/2006/relationships" r:embed="rId2"/>
        <a:stretch>
          <a:fillRect/>
        </a:stretch>
      </xdr:blipFill>
      <xdr:spPr>
        <a:xfrm>
          <a:off x="6096000" y="161925"/>
          <a:ext cx="6011177" cy="3292125"/>
        </a:xfrm>
        <a:prstGeom prst="rect">
          <a:avLst/>
        </a:prstGeom>
      </xdr:spPr>
    </xdr:pic>
    <xdr:clientData/>
  </xdr:twoCellAnchor>
  <xdr:twoCellAnchor editAs="oneCell">
    <xdr:from>
      <xdr:col>0</xdr:col>
      <xdr:colOff>0</xdr:colOff>
      <xdr:row>23</xdr:row>
      <xdr:rowOff>0</xdr:rowOff>
    </xdr:from>
    <xdr:to>
      <xdr:col>9</xdr:col>
      <xdr:colOff>524777</xdr:colOff>
      <xdr:row>43</xdr:row>
      <xdr:rowOff>6000</xdr:rowOff>
    </xdr:to>
    <xdr:pic>
      <xdr:nvPicPr>
        <xdr:cNvPr id="4" name="Obraz 3"/>
        <xdr:cNvPicPr>
          <a:picLocks noChangeAspect="1"/>
        </xdr:cNvPicPr>
      </xdr:nvPicPr>
      <xdr:blipFill>
        <a:blip xmlns:r="http://schemas.openxmlformats.org/officeDocument/2006/relationships" r:embed="rId3"/>
        <a:stretch>
          <a:fillRect/>
        </a:stretch>
      </xdr:blipFill>
      <xdr:spPr>
        <a:xfrm>
          <a:off x="0" y="3705225"/>
          <a:ext cx="6011177" cy="3292125"/>
        </a:xfrm>
        <a:prstGeom prst="rect">
          <a:avLst/>
        </a:prstGeom>
      </xdr:spPr>
    </xdr:pic>
    <xdr:clientData/>
  </xdr:twoCellAnchor>
  <xdr:twoCellAnchor editAs="oneCell">
    <xdr:from>
      <xdr:col>10</xdr:col>
      <xdr:colOff>0</xdr:colOff>
      <xdr:row>23</xdr:row>
      <xdr:rowOff>0</xdr:rowOff>
    </xdr:from>
    <xdr:to>
      <xdr:col>19</xdr:col>
      <xdr:colOff>524777</xdr:colOff>
      <xdr:row>43</xdr:row>
      <xdr:rowOff>6000</xdr:rowOff>
    </xdr:to>
    <xdr:pic>
      <xdr:nvPicPr>
        <xdr:cNvPr id="8" name="Obraz 7"/>
        <xdr:cNvPicPr>
          <a:picLocks noChangeAspect="1"/>
        </xdr:cNvPicPr>
      </xdr:nvPicPr>
      <xdr:blipFill>
        <a:blip xmlns:r="http://schemas.openxmlformats.org/officeDocument/2006/relationships" r:embed="rId4"/>
        <a:stretch>
          <a:fillRect/>
        </a:stretch>
      </xdr:blipFill>
      <xdr:spPr>
        <a:xfrm>
          <a:off x="6096000" y="37052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H31" sqref="H31"/>
    </sheetView>
  </sheetViews>
  <sheetFormatPr defaultRowHeight="11.25"/>
  <cols>
    <col min="1" max="1" width="4.42578125" style="1192" customWidth="1"/>
    <col min="2" max="2" width="13.7109375" style="1192" customWidth="1"/>
    <col min="3" max="3" width="10.28515625" style="1192" customWidth="1"/>
    <col min="4" max="4" width="10.7109375" style="1192" customWidth="1"/>
    <col min="5" max="6" width="9.140625" style="1192"/>
    <col min="7" max="7" width="12.42578125" style="1192" customWidth="1"/>
    <col min="8" max="16384" width="9.140625" style="1192"/>
  </cols>
  <sheetData>
    <row r="2" spans="1:18" ht="12.75">
      <c r="B2" s="1193" t="s">
        <v>0</v>
      </c>
      <c r="G2" s="1194" t="s">
        <v>484</v>
      </c>
      <c r="I2" s="1195"/>
    </row>
    <row r="3" spans="1:18" ht="12.75">
      <c r="B3" s="1193" t="s">
        <v>460</v>
      </c>
    </row>
    <row r="5" spans="1:18">
      <c r="B5" s="1196" t="s">
        <v>461</v>
      </c>
      <c r="C5" s="1196"/>
      <c r="D5" s="1196"/>
      <c r="E5" s="1196"/>
      <c r="F5" s="1196"/>
    </row>
    <row r="6" spans="1:18">
      <c r="B6" s="1197"/>
      <c r="C6" s="1198"/>
      <c r="D6" s="1199"/>
      <c r="E6" s="1199"/>
      <c r="F6" s="1199"/>
      <c r="G6" s="1199"/>
      <c r="H6" s="1199"/>
      <c r="I6" s="1199"/>
      <c r="J6" s="1199"/>
    </row>
    <row r="7" spans="1:18">
      <c r="B7" s="1197" t="s">
        <v>1</v>
      </c>
      <c r="C7" s="1198"/>
      <c r="D7" s="1199"/>
      <c r="E7" s="1199"/>
      <c r="F7" s="1199"/>
      <c r="G7" s="1199"/>
      <c r="H7" s="1199"/>
      <c r="I7" s="1199"/>
      <c r="J7" s="1199"/>
    </row>
    <row r="8" spans="1:18">
      <c r="B8" s="1197" t="s">
        <v>2</v>
      </c>
      <c r="C8" s="1198"/>
      <c r="D8" s="1199"/>
      <c r="E8" s="1199"/>
      <c r="F8" s="1199"/>
      <c r="G8" s="1199"/>
      <c r="H8" s="1199"/>
      <c r="I8" s="1199"/>
      <c r="J8" s="1199"/>
    </row>
    <row r="9" spans="1:18" ht="23.25">
      <c r="B9" s="1199"/>
      <c r="C9" s="1199"/>
      <c r="D9" s="1199"/>
      <c r="E9" s="1199"/>
      <c r="H9" s="1199"/>
      <c r="I9" s="1199"/>
      <c r="J9" s="1200"/>
    </row>
    <row r="10" spans="1:18" ht="24.75" customHeight="1">
      <c r="B10" s="1201" t="s">
        <v>483</v>
      </c>
      <c r="C10" s="1202"/>
      <c r="D10" s="1203" t="s">
        <v>68</v>
      </c>
      <c r="E10" s="1200"/>
      <c r="F10" s="1200"/>
      <c r="G10" s="1200"/>
      <c r="H10" s="1200"/>
      <c r="I10" s="1200"/>
      <c r="J10" s="1199"/>
    </row>
    <row r="11" spans="1:18">
      <c r="B11" s="1198"/>
      <c r="C11" s="1198"/>
      <c r="E11" s="1199"/>
      <c r="F11" s="1204" t="s">
        <v>255</v>
      </c>
      <c r="G11" s="1199"/>
      <c r="H11" s="1199"/>
      <c r="I11" s="1199"/>
      <c r="J11" s="1199"/>
    </row>
    <row r="12" spans="1:18" ht="15.75">
      <c r="B12" s="1205"/>
      <c r="C12" s="1198"/>
      <c r="D12" s="1199"/>
      <c r="E12" s="1199"/>
      <c r="F12" s="1199"/>
      <c r="G12" s="1206"/>
      <c r="H12" s="1207"/>
      <c r="I12" s="1199"/>
      <c r="J12" s="1199"/>
    </row>
    <row r="13" spans="1:18" ht="15.75">
      <c r="A13" s="1199"/>
      <c r="B13" s="1201" t="s">
        <v>485</v>
      </c>
      <c r="C13" s="1208"/>
      <c r="D13" s="1208"/>
      <c r="E13" s="1208"/>
      <c r="F13" s="1199"/>
      <c r="G13" s="1199"/>
      <c r="H13" s="65"/>
      <c r="I13" s="1199"/>
      <c r="J13" s="1199"/>
    </row>
    <row r="14" spans="1:18" ht="12.75">
      <c r="A14" s="1199"/>
      <c r="B14" s="1199"/>
      <c r="C14" s="1199"/>
      <c r="D14" s="1199"/>
      <c r="E14" s="1199"/>
      <c r="F14" s="1199"/>
      <c r="G14" s="1199"/>
      <c r="H14" s="65"/>
      <c r="I14" s="1199"/>
      <c r="J14" s="1199"/>
    </row>
    <row r="15" spans="1:18" ht="18.75">
      <c r="A15" s="1209"/>
      <c r="B15" s="1210"/>
      <c r="C15" s="1211"/>
      <c r="D15" s="1211"/>
      <c r="E15" s="1212"/>
      <c r="F15" s="1212"/>
      <c r="G15" s="1212"/>
      <c r="H15" s="1212"/>
      <c r="I15" s="1211"/>
      <c r="J15" s="1211"/>
      <c r="K15" s="1211"/>
      <c r="L15" s="1212"/>
      <c r="M15" s="1212"/>
      <c r="N15" s="1212"/>
      <c r="P15" s="1199"/>
      <c r="Q15" s="1199"/>
      <c r="R15" s="1199"/>
    </row>
    <row r="16" spans="1:18" ht="12.75">
      <c r="B16" s="1213"/>
      <c r="C16" s="1213"/>
      <c r="D16" s="1214"/>
      <c r="E16" s="1214"/>
      <c r="F16" s="1214"/>
      <c r="G16" s="1214"/>
      <c r="H16" s="1214"/>
      <c r="I16" s="1214"/>
      <c r="J16" s="1214"/>
      <c r="K16" s="1215"/>
      <c r="L16" s="1215"/>
      <c r="M16" s="1215"/>
      <c r="N16" s="1215"/>
      <c r="O16" s="1215"/>
    </row>
    <row r="17" spans="2:11">
      <c r="B17" s="1197" t="s">
        <v>336</v>
      </c>
      <c r="C17" s="1198"/>
      <c r="D17" s="1199"/>
      <c r="E17" s="1199"/>
      <c r="F17" s="1199"/>
      <c r="G17" s="1199"/>
      <c r="H17" s="1199"/>
      <c r="I17" s="1199"/>
      <c r="J17" s="1199"/>
    </row>
    <row r="18" spans="2:11">
      <c r="B18" s="1199" t="s">
        <v>3</v>
      </c>
      <c r="C18" s="1199"/>
      <c r="D18" s="1199"/>
      <c r="E18" s="1199"/>
      <c r="F18" s="1199"/>
      <c r="G18" s="1199"/>
      <c r="H18" s="1199"/>
      <c r="I18" s="1199"/>
      <c r="J18" s="1199"/>
    </row>
    <row r="19" spans="2:11">
      <c r="B19" s="1199" t="s">
        <v>464</v>
      </c>
      <c r="C19" s="1199"/>
      <c r="D19" s="1199"/>
      <c r="E19" s="1199"/>
      <c r="F19" s="1199"/>
      <c r="G19" s="1199"/>
      <c r="H19" s="1199"/>
      <c r="I19" s="1199"/>
      <c r="J19" s="1199"/>
    </row>
    <row r="20" spans="2:11">
      <c r="B20" s="1199" t="s">
        <v>4</v>
      </c>
      <c r="C20" s="1199"/>
      <c r="D20" s="1199"/>
      <c r="E20" s="1199"/>
      <c r="F20" s="1199"/>
      <c r="G20" s="1199"/>
      <c r="H20" s="1199"/>
      <c r="I20" s="1199"/>
      <c r="J20" s="1199"/>
    </row>
    <row r="21" spans="2:11">
      <c r="B21" s="1199" t="s">
        <v>5</v>
      </c>
      <c r="C21" s="1199"/>
      <c r="D21" s="1199"/>
      <c r="E21" s="1199"/>
      <c r="F21" s="1199"/>
      <c r="G21" s="1199"/>
      <c r="H21" s="1199"/>
      <c r="I21" s="1199"/>
      <c r="J21" s="1199"/>
    </row>
    <row r="22" spans="2:11">
      <c r="B22" s="1199" t="s">
        <v>86</v>
      </c>
      <c r="C22" s="1199"/>
      <c r="D22" s="1199"/>
      <c r="E22" s="1199"/>
      <c r="F22" s="1199"/>
      <c r="G22" s="1199"/>
      <c r="H22" s="1199"/>
      <c r="I22" s="1199"/>
      <c r="J22" s="1199"/>
    </row>
    <row r="23" spans="2:11">
      <c r="B23" s="1199" t="s">
        <v>6</v>
      </c>
      <c r="C23" s="1199"/>
      <c r="D23" s="1199"/>
      <c r="E23" s="1199"/>
      <c r="F23" s="1199"/>
      <c r="G23" s="1199"/>
      <c r="H23" s="1199"/>
      <c r="I23" s="1199"/>
      <c r="J23" s="1199"/>
    </row>
    <row r="24" spans="2:11">
      <c r="B24" s="1199" t="s">
        <v>97</v>
      </c>
      <c r="C24" s="1199"/>
      <c r="D24" s="1199"/>
      <c r="E24" s="1199"/>
      <c r="F24" s="1199"/>
      <c r="G24" s="1199"/>
      <c r="H24" s="1199"/>
      <c r="I24" s="1199"/>
      <c r="J24" s="1199"/>
    </row>
    <row r="25" spans="2:11">
      <c r="B25" s="1199" t="s">
        <v>7</v>
      </c>
      <c r="C25" s="1199"/>
      <c r="D25" s="1199"/>
      <c r="E25" s="1199"/>
      <c r="F25" s="1199"/>
      <c r="G25" s="1199"/>
      <c r="H25" s="1199"/>
      <c r="I25" s="1199"/>
      <c r="J25" s="1199"/>
    </row>
    <row r="26" spans="2:11">
      <c r="C26" s="1199"/>
      <c r="D26" s="1199"/>
      <c r="E26" s="1199"/>
      <c r="F26" s="1199"/>
      <c r="G26" s="1199"/>
      <c r="H26" s="1199"/>
      <c r="I26" s="1199"/>
      <c r="J26" s="1199"/>
    </row>
    <row r="27" spans="2:11" ht="11.25" customHeight="1">
      <c r="B27" s="1216" t="s">
        <v>465</v>
      </c>
      <c r="C27" s="1199"/>
      <c r="D27" s="1199"/>
      <c r="E27" s="1199"/>
      <c r="F27" s="1199"/>
      <c r="G27" s="1199"/>
      <c r="H27" s="1199"/>
      <c r="I27" s="1199"/>
    </row>
    <row r="28" spans="2:11" ht="12.75">
      <c r="B28" s="1216"/>
    </row>
    <row r="29" spans="2:11" ht="12.75">
      <c r="B29" s="1216" t="s">
        <v>330</v>
      </c>
    </row>
    <row r="30" spans="2:11">
      <c r="B30" s="1217"/>
      <c r="C30" s="1218"/>
      <c r="D30" s="1218"/>
      <c r="E30" s="1218"/>
      <c r="F30" s="1218"/>
      <c r="G30" s="1218"/>
      <c r="H30" s="1218"/>
      <c r="I30" s="1218"/>
      <c r="J30" s="1218"/>
      <c r="K30" s="1218"/>
    </row>
    <row r="31" spans="2:11">
      <c r="B31" s="1219"/>
      <c r="C31" s="1218"/>
      <c r="D31" s="1218"/>
      <c r="E31" s="1218"/>
      <c r="F31" s="1218"/>
      <c r="G31" s="1218"/>
      <c r="H31" s="1218"/>
      <c r="I31" s="1218"/>
      <c r="J31" s="1218"/>
      <c r="K31" s="1218"/>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AB43" sqref="AB43"/>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427</v>
      </c>
      <c r="M3" s="1084"/>
      <c r="N3" s="1084"/>
      <c r="O3" s="1084"/>
      <c r="P3" s="1085"/>
      <c r="Q3" s="1084"/>
      <c r="R3" s="1084"/>
      <c r="S3" s="1084"/>
      <c r="T3" s="1084"/>
      <c r="U3" s="1084"/>
      <c r="V3" s="1120"/>
      <c r="W3" s="1119"/>
      <c r="X3" s="1122"/>
      <c r="Y3" s="1123" t="s">
        <v>468</v>
      </c>
      <c r="Z3" s="1122"/>
      <c r="AA3" s="1119"/>
      <c r="AB3" s="1087"/>
      <c r="AC3" s="106"/>
      <c r="AD3" s="106"/>
      <c r="AE3" s="106"/>
      <c r="AF3" s="106"/>
      <c r="AG3" s="106"/>
      <c r="AH3" s="106"/>
    </row>
    <row r="4" spans="1:34" s="1090" customFormat="1" ht="15.75">
      <c r="A4" s="1227" t="s">
        <v>469</v>
      </c>
      <c r="B4" s="1239"/>
      <c r="C4" s="1240"/>
      <c r="D4" s="1240"/>
      <c r="E4" s="1240"/>
      <c r="F4" s="1241"/>
      <c r="G4" s="1242"/>
      <c r="H4" s="1241"/>
      <c r="I4" s="1239"/>
      <c r="J4" s="1240"/>
      <c r="K4" s="1086"/>
      <c r="L4" s="1086"/>
      <c r="M4" s="1086"/>
      <c r="N4" s="1086"/>
      <c r="O4" s="1087"/>
      <c r="P4" s="1088"/>
      <c r="Q4" s="1086"/>
      <c r="R4" s="1086"/>
      <c r="S4" s="1086"/>
      <c r="T4" s="1086"/>
      <c r="U4" s="1086"/>
      <c r="V4" s="1118"/>
      <c r="W4" s="1117"/>
      <c r="X4" s="1121"/>
      <c r="Y4" s="1148" t="s">
        <v>470</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0" t="s">
        <v>378</v>
      </c>
      <c r="B6" s="1168"/>
      <c r="C6" s="1375" t="s">
        <v>454</v>
      </c>
      <c r="D6" s="1376"/>
      <c r="E6" s="1376"/>
      <c r="F6" s="1376"/>
      <c r="G6" s="1376"/>
      <c r="H6" s="1377"/>
      <c r="I6" s="1169"/>
      <c r="J6" s="1375" t="s">
        <v>455</v>
      </c>
      <c r="K6" s="1376"/>
      <c r="L6" s="1376"/>
      <c r="M6" s="1376"/>
      <c r="N6" s="1376"/>
      <c r="O6" s="1377"/>
      <c r="P6" s="1169"/>
      <c r="Q6" s="1375" t="s">
        <v>456</v>
      </c>
      <c r="R6" s="1376"/>
      <c r="S6" s="1376"/>
      <c r="T6" s="1376"/>
      <c r="U6" s="1376"/>
      <c r="V6" s="1377"/>
      <c r="W6" s="1169"/>
      <c r="X6" s="1378" t="s">
        <v>457</v>
      </c>
      <c r="Y6" s="1379"/>
      <c r="Z6" s="1379"/>
      <c r="AA6" s="1380"/>
      <c r="AB6" s="1139"/>
      <c r="AC6" s="106"/>
      <c r="AD6" s="106"/>
      <c r="AE6" s="106"/>
      <c r="AF6" s="106"/>
      <c r="AG6" s="106"/>
      <c r="AH6" s="106"/>
    </row>
    <row r="7" spans="1:34">
      <c r="A7" s="1168"/>
      <c r="B7" s="1168"/>
      <c r="C7" s="1381" t="s">
        <v>379</v>
      </c>
      <c r="D7" s="1381" t="s">
        <v>380</v>
      </c>
      <c r="E7" s="1381" t="s">
        <v>381</v>
      </c>
      <c r="F7" s="1381" t="s">
        <v>382</v>
      </c>
      <c r="G7" s="1171" t="s">
        <v>431</v>
      </c>
      <c r="H7" s="1172"/>
      <c r="I7" s="1169"/>
      <c r="J7" s="1383" t="s">
        <v>383</v>
      </c>
      <c r="K7" s="1383" t="s">
        <v>384</v>
      </c>
      <c r="L7" s="1383" t="s">
        <v>385</v>
      </c>
      <c r="M7" s="1383" t="s">
        <v>382</v>
      </c>
      <c r="N7" s="1171" t="s">
        <v>431</v>
      </c>
      <c r="O7" s="1171"/>
      <c r="P7" s="1169"/>
      <c r="Q7" s="1381" t="s">
        <v>379</v>
      </c>
      <c r="R7" s="1381" t="s">
        <v>380</v>
      </c>
      <c r="S7" s="1381" t="s">
        <v>381</v>
      </c>
      <c r="T7" s="1381" t="s">
        <v>382</v>
      </c>
      <c r="U7" s="1171" t="s">
        <v>431</v>
      </c>
      <c r="V7" s="1172"/>
      <c r="W7" s="1169"/>
      <c r="X7" s="1384" t="s">
        <v>386</v>
      </c>
      <c r="Y7" s="1173" t="s">
        <v>387</v>
      </c>
      <c r="Z7" s="1171" t="s">
        <v>431</v>
      </c>
      <c r="AA7" s="1171"/>
      <c r="AB7" s="1139"/>
      <c r="AC7" s="106"/>
      <c r="AD7" s="106"/>
      <c r="AE7" s="106"/>
      <c r="AF7" s="106"/>
      <c r="AG7" s="106"/>
      <c r="AH7" s="106"/>
    </row>
    <row r="8" spans="1:34" ht="13.5" thickBot="1">
      <c r="A8" s="1174" t="s">
        <v>432</v>
      </c>
      <c r="B8" s="1168"/>
      <c r="C8" s="1382"/>
      <c r="D8" s="1382"/>
      <c r="E8" s="1382"/>
      <c r="F8" s="1382"/>
      <c r="G8" s="1175" t="s">
        <v>433</v>
      </c>
      <c r="H8" s="1176" t="s">
        <v>388</v>
      </c>
      <c r="I8" s="1177"/>
      <c r="J8" s="1382"/>
      <c r="K8" s="1382"/>
      <c r="L8" s="1382"/>
      <c r="M8" s="1382"/>
      <c r="N8" s="1175" t="s">
        <v>433</v>
      </c>
      <c r="O8" s="1176" t="s">
        <v>388</v>
      </c>
      <c r="P8" s="1168"/>
      <c r="Q8" s="1382"/>
      <c r="R8" s="1382"/>
      <c r="S8" s="1382"/>
      <c r="T8" s="1382"/>
      <c r="U8" s="1175" t="s">
        <v>433</v>
      </c>
      <c r="V8" s="1176" t="s">
        <v>388</v>
      </c>
      <c r="W8" s="1168"/>
      <c r="X8" s="1385"/>
      <c r="Y8" s="1178" t="s">
        <v>389</v>
      </c>
      <c r="Z8" s="1175" t="s">
        <v>433</v>
      </c>
      <c r="AA8" s="1175" t="s">
        <v>388</v>
      </c>
      <c r="AB8" s="1138"/>
      <c r="AC8" s="106"/>
    </row>
    <row r="9" spans="1:34" ht="13.5" thickBot="1">
      <c r="A9" s="1179" t="s">
        <v>434</v>
      </c>
      <c r="B9" s="1168"/>
      <c r="C9" s="1264">
        <v>356.83800000000002</v>
      </c>
      <c r="D9" s="1265">
        <v>343.87200000000001</v>
      </c>
      <c r="E9" s="1266"/>
      <c r="F9" s="1267">
        <v>347.464</v>
      </c>
      <c r="G9" s="1268">
        <v>-0.26200000000000045</v>
      </c>
      <c r="H9" s="1269">
        <v>-7.5346681007459892E-4</v>
      </c>
      <c r="I9" s="1263"/>
      <c r="J9" s="1264">
        <v>312.34899999999999</v>
      </c>
      <c r="K9" s="1265">
        <v>366.45699999999999</v>
      </c>
      <c r="L9" s="1266">
        <v>365.11399999999998</v>
      </c>
      <c r="M9" s="1267">
        <v>364.62599999999998</v>
      </c>
      <c r="N9" s="1268">
        <v>0.20699999999999363</v>
      </c>
      <c r="O9" s="1269">
        <v>5.6802746289297268E-4</v>
      </c>
      <c r="P9" s="1262"/>
      <c r="Q9" s="1264">
        <v>359.14100000000002</v>
      </c>
      <c r="R9" s="1265">
        <v>354.51799999999997</v>
      </c>
      <c r="S9" s="1266"/>
      <c r="T9" s="1267">
        <v>345.88799999999998</v>
      </c>
      <c r="U9" s="1268">
        <v>-41.138000000000034</v>
      </c>
      <c r="V9" s="1269">
        <v>-0.1062926004971243</v>
      </c>
      <c r="W9" s="1262"/>
      <c r="X9" s="1270">
        <v>349.68419999999998</v>
      </c>
      <c r="Y9" s="1261">
        <v>157.23210431654675</v>
      </c>
      <c r="Z9" s="1268">
        <v>-7.5054000000000087</v>
      </c>
      <c r="AA9" s="1269">
        <v>-2.1012369901027395E-2</v>
      </c>
      <c r="AB9" s="1139"/>
      <c r="AC9" s="106"/>
    </row>
    <row r="10" spans="1:34" ht="3.75" customHeight="1">
      <c r="A10" s="1180"/>
      <c r="B10" s="1168"/>
      <c r="C10" s="1180"/>
      <c r="D10" s="1181"/>
      <c r="E10" s="1181"/>
      <c r="F10" s="1181"/>
      <c r="G10" s="1181"/>
      <c r="H10" s="1272"/>
      <c r="I10" s="1181"/>
      <c r="J10" s="1181"/>
      <c r="K10" s="1181"/>
      <c r="L10" s="1181"/>
      <c r="M10" s="1181"/>
      <c r="N10" s="1181"/>
      <c r="O10" s="1273"/>
      <c r="P10" s="1168"/>
      <c r="Q10" s="1180"/>
      <c r="R10" s="1181"/>
      <c r="S10" s="1181"/>
      <c r="T10" s="1181"/>
      <c r="U10" s="1181"/>
      <c r="V10" s="1272"/>
      <c r="W10" s="1168"/>
      <c r="X10" s="1182"/>
      <c r="Y10" s="1183"/>
      <c r="Z10" s="1180"/>
      <c r="AA10" s="1180"/>
      <c r="AB10" s="1139"/>
      <c r="AC10" s="106"/>
    </row>
    <row r="11" spans="1:34" ht="13.5" thickBot="1">
      <c r="A11" s="1230"/>
      <c r="B11" s="1228"/>
      <c r="C11" s="1232" t="s">
        <v>390</v>
      </c>
      <c r="D11" s="1232" t="s">
        <v>391</v>
      </c>
      <c r="E11" s="1232" t="s">
        <v>392</v>
      </c>
      <c r="F11" s="1232" t="s">
        <v>393</v>
      </c>
      <c r="G11" s="1232"/>
      <c r="H11" s="1274"/>
      <c r="I11" s="1229"/>
      <c r="J11" s="1232" t="s">
        <v>390</v>
      </c>
      <c r="K11" s="1232" t="s">
        <v>391</v>
      </c>
      <c r="L11" s="1232" t="s">
        <v>392</v>
      </c>
      <c r="M11" s="1232" t="s">
        <v>393</v>
      </c>
      <c r="N11" s="1233"/>
      <c r="O11" s="1275"/>
      <c r="P11" s="1229"/>
      <c r="Q11" s="1232" t="s">
        <v>390</v>
      </c>
      <c r="R11" s="1232" t="s">
        <v>391</v>
      </c>
      <c r="S11" s="1232" t="s">
        <v>392</v>
      </c>
      <c r="T11" s="1232" t="s">
        <v>393</v>
      </c>
      <c r="U11" s="1232"/>
      <c r="V11" s="1274"/>
      <c r="W11" s="1228"/>
      <c r="X11" s="1234" t="s">
        <v>386</v>
      </c>
      <c r="Y11" s="1229"/>
      <c r="Z11" s="1231"/>
      <c r="AA11" s="1231"/>
      <c r="AB11" s="1139"/>
      <c r="AC11" s="106"/>
    </row>
    <row r="12" spans="1:34">
      <c r="A12" s="1235" t="s">
        <v>394</v>
      </c>
      <c r="B12" s="1228"/>
      <c r="C12" s="1276">
        <v>340.38310000000001</v>
      </c>
      <c r="D12" s="1277">
        <v>314.16950000000003</v>
      </c>
      <c r="E12" s="1277" t="s">
        <v>467</v>
      </c>
      <c r="F12" s="1278">
        <v>336.7022</v>
      </c>
      <c r="G12" s="1279">
        <v>0.83030000000002246</v>
      </c>
      <c r="H12" s="1280">
        <v>2.4720734303762537E-3</v>
      </c>
      <c r="I12" s="1281"/>
      <c r="J12" s="1276" t="s">
        <v>467</v>
      </c>
      <c r="K12" s="1277" t="s">
        <v>467</v>
      </c>
      <c r="L12" s="1277" t="s">
        <v>467</v>
      </c>
      <c r="M12" s="1278" t="s">
        <v>467</v>
      </c>
      <c r="N12" s="1279"/>
      <c r="O12" s="1280"/>
      <c r="P12" s="1262"/>
      <c r="Q12" s="1276" t="s">
        <v>467</v>
      </c>
      <c r="R12" s="1277" t="s">
        <v>467</v>
      </c>
      <c r="S12" s="1277" t="s">
        <v>467</v>
      </c>
      <c r="T12" s="1278" t="s">
        <v>467</v>
      </c>
      <c r="U12" s="1279" t="s">
        <v>467</v>
      </c>
      <c r="V12" s="1282" t="s">
        <v>467</v>
      </c>
      <c r="W12" s="1262"/>
      <c r="X12" s="1283">
        <v>336.7022</v>
      </c>
      <c r="Y12" s="1284"/>
      <c r="Z12" s="1285">
        <v>0.83030000000002246</v>
      </c>
      <c r="AA12" s="1282">
        <v>2.4720734303762537E-3</v>
      </c>
      <c r="AB12" s="1138"/>
    </row>
    <row r="13" spans="1:34">
      <c r="A13" s="1236" t="s">
        <v>395</v>
      </c>
      <c r="B13" s="1228"/>
      <c r="C13" s="1286" t="s">
        <v>467</v>
      </c>
      <c r="D13" s="1287" t="s">
        <v>467</v>
      </c>
      <c r="E13" s="1287" t="s">
        <v>467</v>
      </c>
      <c r="F13" s="1288" t="s">
        <v>467</v>
      </c>
      <c r="G13" s="1289"/>
      <c r="H13" s="1290" t="s">
        <v>467</v>
      </c>
      <c r="I13" s="1281"/>
      <c r="J13" s="1286" t="s">
        <v>467</v>
      </c>
      <c r="K13" s="1287" t="s">
        <v>467</v>
      </c>
      <c r="L13" s="1287" t="s">
        <v>467</v>
      </c>
      <c r="M13" s="1288" t="s">
        <v>467</v>
      </c>
      <c r="N13" s="1289" t="s">
        <v>467</v>
      </c>
      <c r="O13" s="1291" t="s">
        <v>467</v>
      </c>
      <c r="P13" s="1262"/>
      <c r="Q13" s="1286" t="s">
        <v>467</v>
      </c>
      <c r="R13" s="1287" t="s">
        <v>467</v>
      </c>
      <c r="S13" s="1287" t="s">
        <v>467</v>
      </c>
      <c r="T13" s="1288" t="s">
        <v>467</v>
      </c>
      <c r="U13" s="1289" t="s">
        <v>467</v>
      </c>
      <c r="V13" s="1291" t="s">
        <v>467</v>
      </c>
      <c r="W13" s="1262"/>
      <c r="X13" s="1292" t="s">
        <v>467</v>
      </c>
      <c r="Y13" s="1271"/>
      <c r="Z13" s="1293" t="s">
        <v>467</v>
      </c>
      <c r="AA13" s="1291" t="s">
        <v>467</v>
      </c>
      <c r="AB13" s="1139"/>
    </row>
    <row r="14" spans="1:34">
      <c r="A14" s="1236" t="s">
        <v>396</v>
      </c>
      <c r="B14" s="1228"/>
      <c r="C14" s="1286">
        <v>304.78739999999999</v>
      </c>
      <c r="D14" s="1287">
        <v>310.15679999999998</v>
      </c>
      <c r="E14" s="1287">
        <v>305.6499</v>
      </c>
      <c r="F14" s="1288">
        <v>307.87380000000002</v>
      </c>
      <c r="G14" s="1289">
        <v>-1.819500000000005</v>
      </c>
      <c r="H14" s="1290">
        <v>-5.8751674640684648E-3</v>
      </c>
      <c r="I14" s="1281"/>
      <c r="J14" s="1286" t="s">
        <v>467</v>
      </c>
      <c r="K14" s="1287" t="s">
        <v>467</v>
      </c>
      <c r="L14" s="1287" t="s">
        <v>467</v>
      </c>
      <c r="M14" s="1288" t="s">
        <v>467</v>
      </c>
      <c r="N14" s="1289" t="s">
        <v>467</v>
      </c>
      <c r="O14" s="1291" t="s">
        <v>467</v>
      </c>
      <c r="P14" s="1262"/>
      <c r="Q14" s="1286" t="s">
        <v>467</v>
      </c>
      <c r="R14" s="1287" t="s">
        <v>400</v>
      </c>
      <c r="S14" s="1287" t="s">
        <v>467</v>
      </c>
      <c r="T14" s="1288" t="s">
        <v>400</v>
      </c>
      <c r="U14" s="1289" t="s">
        <v>467</v>
      </c>
      <c r="V14" s="1291" t="s">
        <v>467</v>
      </c>
      <c r="W14" s="1262"/>
      <c r="X14" s="1292" t="s">
        <v>400</v>
      </c>
      <c r="Y14" s="1271"/>
      <c r="Z14" s="1293" t="s">
        <v>467</v>
      </c>
      <c r="AA14" s="1291" t="s">
        <v>467</v>
      </c>
      <c r="AB14" s="1139"/>
    </row>
    <row r="15" spans="1:34">
      <c r="A15" s="1236" t="s">
        <v>397</v>
      </c>
      <c r="B15" s="1228"/>
      <c r="C15" s="1286" t="s">
        <v>467</v>
      </c>
      <c r="D15" s="1287">
        <v>317.64879999999999</v>
      </c>
      <c r="E15" s="1287">
        <v>312.53649999999999</v>
      </c>
      <c r="F15" s="1288">
        <v>314.17660000000001</v>
      </c>
      <c r="G15" s="1289">
        <v>-1.9986999999999853</v>
      </c>
      <c r="H15" s="1290">
        <v>-6.3214931716677469E-3</v>
      </c>
      <c r="I15" s="1281"/>
      <c r="J15" s="1286" t="s">
        <v>467</v>
      </c>
      <c r="K15" s="1287" t="s">
        <v>467</v>
      </c>
      <c r="L15" s="1287" t="s">
        <v>467</v>
      </c>
      <c r="M15" s="1288" t="s">
        <v>467</v>
      </c>
      <c r="N15" s="1289" t="s">
        <v>467</v>
      </c>
      <c r="O15" s="1291" t="s">
        <v>467</v>
      </c>
      <c r="P15" s="1262"/>
      <c r="Q15" s="1286" t="s">
        <v>467</v>
      </c>
      <c r="R15" s="1287">
        <v>335.10239999999999</v>
      </c>
      <c r="S15" s="1287">
        <v>346.43810000000002</v>
      </c>
      <c r="T15" s="1288">
        <v>344.04919999999998</v>
      </c>
      <c r="U15" s="1289">
        <v>-0.11140000000000327</v>
      </c>
      <c r="V15" s="1291">
        <v>-3.2368609306232532E-4</v>
      </c>
      <c r="W15" s="1262"/>
      <c r="X15" s="1294">
        <v>332.84620000000001</v>
      </c>
      <c r="Y15" s="1262"/>
      <c r="Z15" s="1293">
        <v>-0.81919999999996662</v>
      </c>
      <c r="AA15" s="1291">
        <v>-2.4551541754103123E-3</v>
      </c>
      <c r="AB15" s="1138"/>
    </row>
    <row r="16" spans="1:34">
      <c r="A16" s="1236" t="s">
        <v>398</v>
      </c>
      <c r="B16" s="1228"/>
      <c r="C16" s="1286">
        <v>341.45530000000002</v>
      </c>
      <c r="D16" s="1287">
        <v>352.01240000000001</v>
      </c>
      <c r="E16" s="1287" t="s">
        <v>467</v>
      </c>
      <c r="F16" s="1288">
        <v>346.33519999999999</v>
      </c>
      <c r="G16" s="1289">
        <v>-1.9548000000000343</v>
      </c>
      <c r="H16" s="1290">
        <v>-5.6125642424417199E-3</v>
      </c>
      <c r="I16" s="1281"/>
      <c r="J16" s="1286" t="s">
        <v>467</v>
      </c>
      <c r="K16" s="1287" t="s">
        <v>467</v>
      </c>
      <c r="L16" s="1287" t="s">
        <v>467</v>
      </c>
      <c r="M16" s="1288" t="s">
        <v>467</v>
      </c>
      <c r="N16" s="1289" t="s">
        <v>467</v>
      </c>
      <c r="O16" s="1291" t="s">
        <v>467</v>
      </c>
      <c r="P16" s="1262"/>
      <c r="Q16" s="1286" t="s">
        <v>467</v>
      </c>
      <c r="R16" s="1287" t="s">
        <v>467</v>
      </c>
      <c r="S16" s="1287" t="s">
        <v>467</v>
      </c>
      <c r="T16" s="1288" t="s">
        <v>467</v>
      </c>
      <c r="U16" s="1289" t="s">
        <v>467</v>
      </c>
      <c r="V16" s="1291" t="s">
        <v>467</v>
      </c>
      <c r="W16" s="1262"/>
      <c r="X16" s="1294">
        <v>346.33519999999999</v>
      </c>
      <c r="Y16" s="1271"/>
      <c r="Z16" s="1293">
        <v>-1.9548000000000343</v>
      </c>
      <c r="AA16" s="1291">
        <v>-5.6125642424417199E-3</v>
      </c>
      <c r="AB16" s="1139"/>
    </row>
    <row r="17" spans="1:28">
      <c r="A17" s="1236" t="s">
        <v>399</v>
      </c>
      <c r="B17" s="1228"/>
      <c r="C17" s="1286" t="s">
        <v>467</v>
      </c>
      <c r="D17" s="1287" t="s">
        <v>400</v>
      </c>
      <c r="E17" s="1287" t="s">
        <v>467</v>
      </c>
      <c r="F17" s="1288" t="s">
        <v>400</v>
      </c>
      <c r="G17" s="1289" t="s">
        <v>467</v>
      </c>
      <c r="H17" s="1290" t="s">
        <v>467</v>
      </c>
      <c r="I17" s="1281"/>
      <c r="J17" s="1286" t="s">
        <v>467</v>
      </c>
      <c r="K17" s="1287" t="s">
        <v>467</v>
      </c>
      <c r="L17" s="1287" t="s">
        <v>467</v>
      </c>
      <c r="M17" s="1288" t="s">
        <v>467</v>
      </c>
      <c r="N17" s="1289" t="s">
        <v>467</v>
      </c>
      <c r="O17" s="1291" t="s">
        <v>467</v>
      </c>
      <c r="P17" s="1262"/>
      <c r="Q17" s="1286" t="s">
        <v>467</v>
      </c>
      <c r="R17" s="1287" t="s">
        <v>467</v>
      </c>
      <c r="S17" s="1287" t="s">
        <v>467</v>
      </c>
      <c r="T17" s="1288" t="s">
        <v>467</v>
      </c>
      <c r="U17" s="1289" t="s">
        <v>467</v>
      </c>
      <c r="V17" s="1291" t="s">
        <v>467</v>
      </c>
      <c r="W17" s="1262"/>
      <c r="X17" s="1294" t="s">
        <v>400</v>
      </c>
      <c r="Y17" s="1271"/>
      <c r="Z17" s="1293" t="s">
        <v>467</v>
      </c>
      <c r="AA17" s="1291" t="s">
        <v>467</v>
      </c>
      <c r="AB17" s="1139"/>
    </row>
    <row r="18" spans="1:28">
      <c r="A18" s="1236" t="s">
        <v>401</v>
      </c>
      <c r="B18" s="1228"/>
      <c r="C18" s="1295" t="s">
        <v>467</v>
      </c>
      <c r="D18" s="1296" t="s">
        <v>467</v>
      </c>
      <c r="E18" s="1296" t="s">
        <v>467</v>
      </c>
      <c r="F18" s="1297" t="s">
        <v>467</v>
      </c>
      <c r="G18" s="1289"/>
      <c r="H18" s="1290"/>
      <c r="I18" s="1298"/>
      <c r="J18" s="1295">
        <v>358.84620000000001</v>
      </c>
      <c r="K18" s="1296">
        <v>364.86059999999998</v>
      </c>
      <c r="L18" s="1296">
        <v>370.63060000000002</v>
      </c>
      <c r="M18" s="1297">
        <v>366.55169999999998</v>
      </c>
      <c r="N18" s="1289">
        <v>-0.78010000000000446</v>
      </c>
      <c r="O18" s="1291">
        <v>-2.1236930753069094E-3</v>
      </c>
      <c r="P18" s="1262"/>
      <c r="Q18" s="1295" t="s">
        <v>467</v>
      </c>
      <c r="R18" s="1296" t="s">
        <v>467</v>
      </c>
      <c r="S18" s="1296" t="s">
        <v>467</v>
      </c>
      <c r="T18" s="1297" t="s">
        <v>467</v>
      </c>
      <c r="U18" s="1289" t="s">
        <v>467</v>
      </c>
      <c r="V18" s="1291" t="s">
        <v>467</v>
      </c>
      <c r="W18" s="1262"/>
      <c r="X18" s="1294">
        <v>366.55169999999998</v>
      </c>
      <c r="Y18" s="1284"/>
      <c r="Z18" s="1293">
        <v>-0.78010000000000446</v>
      </c>
      <c r="AA18" s="1291">
        <v>-2.1236930753069094E-3</v>
      </c>
      <c r="AB18" s="1138"/>
    </row>
    <row r="19" spans="1:28">
      <c r="A19" s="1236" t="s">
        <v>402</v>
      </c>
      <c r="B19" s="1228"/>
      <c r="C19" s="1286" t="s">
        <v>467</v>
      </c>
      <c r="D19" s="1287">
        <v>418.10840000000002</v>
      </c>
      <c r="E19" s="1287">
        <v>409.34980000000002</v>
      </c>
      <c r="F19" s="1288">
        <v>413.4178</v>
      </c>
      <c r="G19" s="1289">
        <v>0</v>
      </c>
      <c r="H19" s="1290">
        <v>0</v>
      </c>
      <c r="I19" s="1281"/>
      <c r="J19" s="1286" t="s">
        <v>467</v>
      </c>
      <c r="K19" s="1287" t="s">
        <v>467</v>
      </c>
      <c r="L19" s="1287" t="s">
        <v>467</v>
      </c>
      <c r="M19" s="1288" t="s">
        <v>467</v>
      </c>
      <c r="N19" s="1289" t="s">
        <v>467</v>
      </c>
      <c r="O19" s="1291" t="s">
        <v>467</v>
      </c>
      <c r="P19" s="1262"/>
      <c r="Q19" s="1286" t="s">
        <v>467</v>
      </c>
      <c r="R19" s="1287" t="s">
        <v>467</v>
      </c>
      <c r="S19" s="1287" t="s">
        <v>467</v>
      </c>
      <c r="T19" s="1288" t="s">
        <v>467</v>
      </c>
      <c r="U19" s="1289" t="s">
        <v>467</v>
      </c>
      <c r="V19" s="1291" t="s">
        <v>467</v>
      </c>
      <c r="W19" s="1262"/>
      <c r="X19" s="1294">
        <v>413.4178</v>
      </c>
      <c r="Y19" s="1284"/>
      <c r="Z19" s="1293" t="s">
        <v>467</v>
      </c>
      <c r="AA19" s="1291" t="s">
        <v>467</v>
      </c>
      <c r="AB19" s="1139"/>
    </row>
    <row r="20" spans="1:28">
      <c r="A20" s="1236" t="s">
        <v>403</v>
      </c>
      <c r="B20" s="1228"/>
      <c r="C20" s="1286">
        <v>340.27960000000002</v>
      </c>
      <c r="D20" s="1287">
        <v>343.44319999999999</v>
      </c>
      <c r="E20" s="1287" t="s">
        <v>467</v>
      </c>
      <c r="F20" s="1288">
        <v>341.4434</v>
      </c>
      <c r="G20" s="1289">
        <v>4.7305000000000064</v>
      </c>
      <c r="H20" s="1290">
        <v>1.4049060787394874E-2</v>
      </c>
      <c r="I20" s="1281"/>
      <c r="J20" s="1286" t="s">
        <v>467</v>
      </c>
      <c r="K20" s="1287" t="s">
        <v>467</v>
      </c>
      <c r="L20" s="1287" t="s">
        <v>467</v>
      </c>
      <c r="M20" s="1288" t="s">
        <v>467</v>
      </c>
      <c r="N20" s="1289" t="s">
        <v>467</v>
      </c>
      <c r="O20" s="1291" t="s">
        <v>467</v>
      </c>
      <c r="P20" s="1262"/>
      <c r="Q20" s="1286">
        <v>355.27170000000001</v>
      </c>
      <c r="R20" s="1287">
        <v>361.01749999999998</v>
      </c>
      <c r="S20" s="1287" t="s">
        <v>467</v>
      </c>
      <c r="T20" s="1288">
        <v>358.63249999999999</v>
      </c>
      <c r="U20" s="1289">
        <v>1.6689999999999827</v>
      </c>
      <c r="V20" s="1291">
        <v>4.6755480602358457E-3</v>
      </c>
      <c r="W20" s="1262"/>
      <c r="X20" s="1294">
        <v>352.72719999999998</v>
      </c>
      <c r="Y20" s="1284"/>
      <c r="Z20" s="1293">
        <v>2.7206999999999653</v>
      </c>
      <c r="AA20" s="1291">
        <v>7.7732842104358824E-3</v>
      </c>
      <c r="AB20" s="1139"/>
    </row>
    <row r="21" spans="1:28">
      <c r="A21" s="1236" t="s">
        <v>404</v>
      </c>
      <c r="B21" s="1228"/>
      <c r="C21" s="1295">
        <v>371.88350000000003</v>
      </c>
      <c r="D21" s="1296">
        <v>366.166</v>
      </c>
      <c r="E21" s="1296">
        <v>342.10520000000002</v>
      </c>
      <c r="F21" s="1297">
        <v>365.31799999999998</v>
      </c>
      <c r="G21" s="1289">
        <v>0.73219999999997754</v>
      </c>
      <c r="H21" s="1290">
        <v>2.0083064123725958E-3</v>
      </c>
      <c r="I21" s="1281"/>
      <c r="J21" s="1295">
        <v>410.91950000000003</v>
      </c>
      <c r="K21" s="1296">
        <v>372.04950000000002</v>
      </c>
      <c r="L21" s="1296">
        <v>338.64120000000003</v>
      </c>
      <c r="M21" s="1297">
        <v>357.20749999999998</v>
      </c>
      <c r="N21" s="1289">
        <v>4.0120999999999754</v>
      </c>
      <c r="O21" s="1291">
        <v>1.1359434466020613E-2</v>
      </c>
      <c r="P21" s="1262"/>
      <c r="Q21" s="1295" t="s">
        <v>467</v>
      </c>
      <c r="R21" s="1296" t="s">
        <v>467</v>
      </c>
      <c r="S21" s="1296" t="s">
        <v>467</v>
      </c>
      <c r="T21" s="1297" t="s">
        <v>467</v>
      </c>
      <c r="U21" s="1289" t="s">
        <v>467</v>
      </c>
      <c r="V21" s="1291" t="s">
        <v>467</v>
      </c>
      <c r="W21" s="1262"/>
      <c r="X21" s="1294">
        <v>364.12920000000003</v>
      </c>
      <c r="Y21" s="1271"/>
      <c r="Z21" s="1293">
        <v>1.2129000000000474</v>
      </c>
      <c r="AA21" s="1291">
        <v>3.3420929288654477E-3</v>
      </c>
      <c r="AB21" s="1138"/>
    </row>
    <row r="22" spans="1:28">
      <c r="A22" s="1236" t="s">
        <v>405</v>
      </c>
      <c r="B22" s="1228"/>
      <c r="C22" s="1295">
        <v>328.60739999999998</v>
      </c>
      <c r="D22" s="1296">
        <v>331.96449999999999</v>
      </c>
      <c r="E22" s="1296" t="s">
        <v>467</v>
      </c>
      <c r="F22" s="1297">
        <v>331.03210000000001</v>
      </c>
      <c r="G22" s="1289">
        <v>4.4218999999999937</v>
      </c>
      <c r="H22" s="1290">
        <v>1.3538768844328697E-2</v>
      </c>
      <c r="I22" s="1281"/>
      <c r="J22" s="1295" t="s">
        <v>467</v>
      </c>
      <c r="K22" s="1296" t="s">
        <v>467</v>
      </c>
      <c r="L22" s="1296" t="s">
        <v>467</v>
      </c>
      <c r="M22" s="1297" t="s">
        <v>467</v>
      </c>
      <c r="N22" s="1289" t="s">
        <v>467</v>
      </c>
      <c r="O22" s="1291" t="s">
        <v>467</v>
      </c>
      <c r="P22" s="1262"/>
      <c r="Q22" s="1295" t="s">
        <v>467</v>
      </c>
      <c r="R22" s="1296" t="s">
        <v>467</v>
      </c>
      <c r="S22" s="1296" t="s">
        <v>467</v>
      </c>
      <c r="T22" s="1297" t="s">
        <v>467</v>
      </c>
      <c r="U22" s="1289" t="s">
        <v>467</v>
      </c>
      <c r="V22" s="1291" t="s">
        <v>467</v>
      </c>
      <c r="W22" s="1262"/>
      <c r="X22" s="1294">
        <v>331.03210000000001</v>
      </c>
      <c r="Y22" s="1271"/>
      <c r="Z22" s="1293">
        <v>6.5148000000000366</v>
      </c>
      <c r="AA22" s="1291">
        <v>2.0075354996482497E-2</v>
      </c>
      <c r="AB22" s="1139"/>
    </row>
    <row r="23" spans="1:28">
      <c r="A23" s="1236" t="s">
        <v>406</v>
      </c>
      <c r="B23" s="1228"/>
      <c r="C23" s="1286">
        <v>383.68560000000002</v>
      </c>
      <c r="D23" s="1287">
        <v>340.4436</v>
      </c>
      <c r="E23" s="1287">
        <v>322.36579999999998</v>
      </c>
      <c r="F23" s="1288">
        <v>376.6266</v>
      </c>
      <c r="G23" s="1299">
        <v>0.25569999999999027</v>
      </c>
      <c r="H23" s="1290">
        <v>6.7938302350145641E-4</v>
      </c>
      <c r="I23" s="1281"/>
      <c r="J23" s="1286" t="s">
        <v>467</v>
      </c>
      <c r="K23" s="1287" t="s">
        <v>467</v>
      </c>
      <c r="L23" s="1287" t="s">
        <v>467</v>
      </c>
      <c r="M23" s="1288" t="s">
        <v>467</v>
      </c>
      <c r="N23" s="1289" t="s">
        <v>467</v>
      </c>
      <c r="O23" s="1291" t="s">
        <v>467</v>
      </c>
      <c r="P23" s="1262"/>
      <c r="Q23" s="1286">
        <v>416.09640000000002</v>
      </c>
      <c r="R23" s="1287">
        <v>353.30709999999999</v>
      </c>
      <c r="S23" s="1287">
        <v>370.47070000000002</v>
      </c>
      <c r="T23" s="1288">
        <v>382.77940000000001</v>
      </c>
      <c r="U23" s="1289">
        <v>-13.775100000000009</v>
      </c>
      <c r="V23" s="1291">
        <v>-3.4736965536893427E-2</v>
      </c>
      <c r="W23" s="1262"/>
      <c r="X23" s="1294">
        <v>377.06970000000001</v>
      </c>
      <c r="Y23" s="1271"/>
      <c r="Z23" s="1293">
        <v>-0.75470000000001392</v>
      </c>
      <c r="AA23" s="1291">
        <v>-1.9974887805023211E-3</v>
      </c>
      <c r="AB23" s="1139"/>
    </row>
    <row r="24" spans="1:28">
      <c r="A24" s="1236" t="s">
        <v>407</v>
      </c>
      <c r="B24" s="1228"/>
      <c r="C24" s="1286" t="s">
        <v>467</v>
      </c>
      <c r="D24" s="1287" t="s">
        <v>467</v>
      </c>
      <c r="E24" s="1287" t="s">
        <v>467</v>
      </c>
      <c r="F24" s="1288" t="s">
        <v>467</v>
      </c>
      <c r="G24" s="1289">
        <v>0</v>
      </c>
      <c r="H24" s="1290">
        <v>0</v>
      </c>
      <c r="I24" s="1281"/>
      <c r="J24" s="1286" t="s">
        <v>467</v>
      </c>
      <c r="K24" s="1287" t="s">
        <v>467</v>
      </c>
      <c r="L24" s="1287" t="s">
        <v>467</v>
      </c>
      <c r="M24" s="1288" t="s">
        <v>467</v>
      </c>
      <c r="N24" s="1289" t="s">
        <v>467</v>
      </c>
      <c r="O24" s="1291" t="s">
        <v>467</v>
      </c>
      <c r="P24" s="1262"/>
      <c r="Q24" s="1286" t="s">
        <v>467</v>
      </c>
      <c r="R24" s="1287" t="s">
        <v>467</v>
      </c>
      <c r="S24" s="1287" t="s">
        <v>467</v>
      </c>
      <c r="T24" s="1288" t="s">
        <v>467</v>
      </c>
      <c r="U24" s="1289" t="s">
        <v>467</v>
      </c>
      <c r="V24" s="1291" t="s">
        <v>467</v>
      </c>
      <c r="W24" s="1262"/>
      <c r="X24" s="1294" t="s">
        <v>467</v>
      </c>
      <c r="Y24" s="1284"/>
      <c r="Z24" s="1293" t="s">
        <v>467</v>
      </c>
      <c r="AA24" s="1291" t="s">
        <v>467</v>
      </c>
      <c r="AB24" s="1138"/>
    </row>
    <row r="25" spans="1:28">
      <c r="A25" s="1236" t="s">
        <v>408</v>
      </c>
      <c r="B25" s="1228"/>
      <c r="C25" s="1286" t="s">
        <v>467</v>
      </c>
      <c r="D25" s="1287">
        <v>192.37440000000001</v>
      </c>
      <c r="E25" s="1287" t="s">
        <v>467</v>
      </c>
      <c r="F25" s="1288">
        <v>192.37440000000001</v>
      </c>
      <c r="G25" s="1289">
        <v>-68.066499999999991</v>
      </c>
      <c r="H25" s="1290">
        <v>-0.26135103971764795</v>
      </c>
      <c r="I25" s="1281"/>
      <c r="J25" s="1286" t="s">
        <v>467</v>
      </c>
      <c r="K25" s="1287" t="s">
        <v>467</v>
      </c>
      <c r="L25" s="1287" t="s">
        <v>467</v>
      </c>
      <c r="M25" s="1288" t="s">
        <v>467</v>
      </c>
      <c r="N25" s="1289" t="s">
        <v>467</v>
      </c>
      <c r="O25" s="1291" t="s">
        <v>467</v>
      </c>
      <c r="P25" s="1262"/>
      <c r="Q25" s="1286" t="s">
        <v>467</v>
      </c>
      <c r="R25" s="1287" t="s">
        <v>467</v>
      </c>
      <c r="S25" s="1287" t="s">
        <v>467</v>
      </c>
      <c r="T25" s="1288" t="s">
        <v>467</v>
      </c>
      <c r="U25" s="1289" t="s">
        <v>467</v>
      </c>
      <c r="V25" s="1291" t="s">
        <v>467</v>
      </c>
      <c r="W25" s="1262"/>
      <c r="X25" s="1294">
        <v>192.37440000000001</v>
      </c>
      <c r="Y25" s="1284"/>
      <c r="Z25" s="1293">
        <v>-68.066499999999991</v>
      </c>
      <c r="AA25" s="1291">
        <v>-0.26135103971764795</v>
      </c>
      <c r="AB25" s="1139"/>
    </row>
    <row r="26" spans="1:28">
      <c r="A26" s="1236" t="s">
        <v>409</v>
      </c>
      <c r="B26" s="1228"/>
      <c r="C26" s="1286" t="s">
        <v>467</v>
      </c>
      <c r="D26" s="1287">
        <v>267.72250000000003</v>
      </c>
      <c r="E26" s="1287">
        <v>277.14100000000002</v>
      </c>
      <c r="F26" s="1288">
        <v>274.79680000000002</v>
      </c>
      <c r="G26" s="1289">
        <v>-2.1639999999999873</v>
      </c>
      <c r="H26" s="1290">
        <v>-7.8133800884456761E-3</v>
      </c>
      <c r="I26" s="1281"/>
      <c r="J26" s="1286" t="s">
        <v>467</v>
      </c>
      <c r="K26" s="1287" t="s">
        <v>467</v>
      </c>
      <c r="L26" s="1287" t="s">
        <v>467</v>
      </c>
      <c r="M26" s="1288" t="s">
        <v>467</v>
      </c>
      <c r="N26" s="1289" t="s">
        <v>467</v>
      </c>
      <c r="O26" s="1291" t="s">
        <v>467</v>
      </c>
      <c r="P26" s="1262"/>
      <c r="Q26" s="1286" t="s">
        <v>467</v>
      </c>
      <c r="R26" s="1287" t="s">
        <v>400</v>
      </c>
      <c r="S26" s="1287" t="s">
        <v>467</v>
      </c>
      <c r="T26" s="1288" t="s">
        <v>400</v>
      </c>
      <c r="U26" s="1289" t="s">
        <v>467</v>
      </c>
      <c r="V26" s="1291" t="s">
        <v>467</v>
      </c>
      <c r="W26" s="1262"/>
      <c r="X26" s="1294" t="s">
        <v>400</v>
      </c>
      <c r="Y26" s="1284"/>
      <c r="Z26" s="1293" t="s">
        <v>467</v>
      </c>
      <c r="AA26" s="1291" t="s">
        <v>467</v>
      </c>
      <c r="AB26" s="1139"/>
    </row>
    <row r="27" spans="1:28">
      <c r="A27" s="1236" t="s">
        <v>410</v>
      </c>
      <c r="B27" s="1228"/>
      <c r="C27" s="1286">
        <v>388.18049999999999</v>
      </c>
      <c r="D27" s="1296">
        <v>372.63569999999999</v>
      </c>
      <c r="E27" s="1296" t="s">
        <v>467</v>
      </c>
      <c r="F27" s="1297">
        <v>384.15820000000002</v>
      </c>
      <c r="G27" s="1289">
        <v>5.0668000000000006</v>
      </c>
      <c r="H27" s="1290">
        <v>1.3365642164396174E-2</v>
      </c>
      <c r="I27" s="1281"/>
      <c r="J27" s="1286" t="s">
        <v>467</v>
      </c>
      <c r="K27" s="1296" t="s">
        <v>467</v>
      </c>
      <c r="L27" s="1296" t="s">
        <v>467</v>
      </c>
      <c r="M27" s="1297" t="s">
        <v>467</v>
      </c>
      <c r="N27" s="1289" t="s">
        <v>467</v>
      </c>
      <c r="O27" s="1291" t="s">
        <v>467</v>
      </c>
      <c r="P27" s="1262"/>
      <c r="Q27" s="1286" t="s">
        <v>467</v>
      </c>
      <c r="R27" s="1296" t="s">
        <v>467</v>
      </c>
      <c r="S27" s="1296" t="s">
        <v>467</v>
      </c>
      <c r="T27" s="1297" t="s">
        <v>467</v>
      </c>
      <c r="U27" s="1289" t="s">
        <v>467</v>
      </c>
      <c r="V27" s="1291" t="s">
        <v>467</v>
      </c>
      <c r="W27" s="1262"/>
      <c r="X27" s="1294">
        <v>384.15820000000002</v>
      </c>
      <c r="Y27" s="1284"/>
      <c r="Z27" s="1293">
        <v>5.0668000000000006</v>
      </c>
      <c r="AA27" s="1291">
        <v>1.3365642164396174E-2</v>
      </c>
      <c r="AB27" s="1138"/>
    </row>
    <row r="28" spans="1:28">
      <c r="A28" s="1236" t="s">
        <v>411</v>
      </c>
      <c r="B28" s="1228"/>
      <c r="C28" s="1286" t="s">
        <v>467</v>
      </c>
      <c r="D28" s="1296">
        <v>206.31280000000001</v>
      </c>
      <c r="E28" s="1296" t="s">
        <v>467</v>
      </c>
      <c r="F28" s="1297">
        <v>206.31280000000001</v>
      </c>
      <c r="G28" s="1289">
        <v>-18.123899999999992</v>
      </c>
      <c r="H28" s="1290">
        <v>-8.0752835877554774E-2</v>
      </c>
      <c r="I28" s="1281"/>
      <c r="J28" s="1286" t="s">
        <v>467</v>
      </c>
      <c r="K28" s="1296" t="s">
        <v>467</v>
      </c>
      <c r="L28" s="1296" t="s">
        <v>467</v>
      </c>
      <c r="M28" s="1297" t="s">
        <v>467</v>
      </c>
      <c r="N28" s="1289" t="s">
        <v>467</v>
      </c>
      <c r="O28" s="1291" t="s">
        <v>467</v>
      </c>
      <c r="P28" s="1262"/>
      <c r="Q28" s="1286" t="s">
        <v>467</v>
      </c>
      <c r="R28" s="1296" t="s">
        <v>467</v>
      </c>
      <c r="S28" s="1296" t="s">
        <v>467</v>
      </c>
      <c r="T28" s="1297" t="s">
        <v>467</v>
      </c>
      <c r="U28" s="1289" t="s">
        <v>467</v>
      </c>
      <c r="V28" s="1291" t="s">
        <v>467</v>
      </c>
      <c r="W28" s="1262"/>
      <c r="X28" s="1294">
        <v>206.31280000000001</v>
      </c>
      <c r="Y28" s="1284"/>
      <c r="Z28" s="1293">
        <v>-18.123899999999992</v>
      </c>
      <c r="AA28" s="1291">
        <v>-8.0752835877554774E-2</v>
      </c>
      <c r="AB28" s="1139"/>
    </row>
    <row r="29" spans="1:28">
      <c r="A29" s="1236" t="s">
        <v>412</v>
      </c>
      <c r="B29" s="1228"/>
      <c r="C29" s="1286" t="s">
        <v>467</v>
      </c>
      <c r="D29" s="1296" t="s">
        <v>467</v>
      </c>
      <c r="E29" s="1296" t="s">
        <v>467</v>
      </c>
      <c r="F29" s="1297" t="s">
        <v>467</v>
      </c>
      <c r="G29" s="1289">
        <v>0</v>
      </c>
      <c r="H29" s="1290" t="s">
        <v>467</v>
      </c>
      <c r="I29" s="1281"/>
      <c r="J29" s="1286" t="s">
        <v>467</v>
      </c>
      <c r="K29" s="1296" t="s">
        <v>467</v>
      </c>
      <c r="L29" s="1296" t="s">
        <v>467</v>
      </c>
      <c r="M29" s="1297" t="s">
        <v>467</v>
      </c>
      <c r="N29" s="1289" t="s">
        <v>467</v>
      </c>
      <c r="O29" s="1291" t="s">
        <v>467</v>
      </c>
      <c r="P29" s="1262"/>
      <c r="Q29" s="1286" t="s">
        <v>467</v>
      </c>
      <c r="R29" s="1296" t="s">
        <v>467</v>
      </c>
      <c r="S29" s="1296" t="s">
        <v>467</v>
      </c>
      <c r="T29" s="1297" t="s">
        <v>467</v>
      </c>
      <c r="U29" s="1289" t="s">
        <v>467</v>
      </c>
      <c r="V29" s="1291" t="s">
        <v>467</v>
      </c>
      <c r="W29" s="1262"/>
      <c r="X29" s="1294" t="s">
        <v>467</v>
      </c>
      <c r="Y29" s="1284"/>
      <c r="Z29" s="1293" t="s">
        <v>467</v>
      </c>
      <c r="AA29" s="1291" t="s">
        <v>467</v>
      </c>
      <c r="AB29" s="1139"/>
    </row>
    <row r="30" spans="1:28">
      <c r="A30" s="1236" t="s">
        <v>413</v>
      </c>
      <c r="B30" s="1228"/>
      <c r="C30" s="1286" t="s">
        <v>467</v>
      </c>
      <c r="D30" s="1287">
        <v>294.62459999999999</v>
      </c>
      <c r="E30" s="1287">
        <v>284.77</v>
      </c>
      <c r="F30" s="1288">
        <v>289.6422</v>
      </c>
      <c r="G30" s="1289">
        <v>5.1773999999999774</v>
      </c>
      <c r="H30" s="1290">
        <v>1.8200494402119238E-2</v>
      </c>
      <c r="I30" s="1281"/>
      <c r="J30" s="1286" t="s">
        <v>467</v>
      </c>
      <c r="K30" s="1287" t="s">
        <v>467</v>
      </c>
      <c r="L30" s="1287" t="s">
        <v>467</v>
      </c>
      <c r="M30" s="1288" t="s">
        <v>467</v>
      </c>
      <c r="N30" s="1289" t="s">
        <v>467</v>
      </c>
      <c r="O30" s="1291" t="s">
        <v>467</v>
      </c>
      <c r="P30" s="1262"/>
      <c r="Q30" s="1286" t="s">
        <v>467</v>
      </c>
      <c r="R30" s="1287">
        <v>286.58440000000002</v>
      </c>
      <c r="S30" s="1287">
        <v>260.34809999999999</v>
      </c>
      <c r="T30" s="1288">
        <v>263.1447</v>
      </c>
      <c r="U30" s="1289">
        <v>-394.94350000000003</v>
      </c>
      <c r="V30" s="1291">
        <v>-0.60013764112470036</v>
      </c>
      <c r="W30" s="1262"/>
      <c r="X30" s="1294">
        <v>269.39280000000002</v>
      </c>
      <c r="Y30" s="1271"/>
      <c r="Z30" s="1293">
        <v>-300.59499999999997</v>
      </c>
      <c r="AA30" s="1291">
        <v>-0.52737093671127688</v>
      </c>
      <c r="AB30" s="1138"/>
    </row>
    <row r="31" spans="1:28">
      <c r="A31" s="1236" t="s">
        <v>414</v>
      </c>
      <c r="B31" s="1228"/>
      <c r="C31" s="1286">
        <v>338.8956</v>
      </c>
      <c r="D31" s="1287">
        <v>343.4948</v>
      </c>
      <c r="E31" s="1287" t="s">
        <v>467</v>
      </c>
      <c r="F31" s="1288">
        <v>340.62</v>
      </c>
      <c r="G31" s="1289">
        <v>-0.9345000000000141</v>
      </c>
      <c r="H31" s="1290">
        <v>-2.7360201666205564E-3</v>
      </c>
      <c r="I31" s="1281"/>
      <c r="J31" s="1286" t="s">
        <v>467</v>
      </c>
      <c r="K31" s="1287" t="s">
        <v>467</v>
      </c>
      <c r="L31" s="1287" t="s">
        <v>467</v>
      </c>
      <c r="M31" s="1288" t="s">
        <v>467</v>
      </c>
      <c r="N31" s="1289" t="s">
        <v>467</v>
      </c>
      <c r="O31" s="1291" t="s">
        <v>467</v>
      </c>
      <c r="P31" s="1262"/>
      <c r="Q31" s="1286">
        <v>462.46190000000001</v>
      </c>
      <c r="R31" s="1287">
        <v>440.39080000000001</v>
      </c>
      <c r="S31" s="1287" t="s">
        <v>467</v>
      </c>
      <c r="T31" s="1288">
        <v>451.2439</v>
      </c>
      <c r="U31" s="1289">
        <v>-0.93990000000002283</v>
      </c>
      <c r="V31" s="1291">
        <v>-2.0785795510587235E-3</v>
      </c>
      <c r="W31" s="1262"/>
      <c r="X31" s="1294">
        <v>345.2441</v>
      </c>
      <c r="Y31" s="1271"/>
      <c r="Z31" s="1293">
        <v>-0.93470000000002074</v>
      </c>
      <c r="AA31" s="1291">
        <v>-2.700049800854365E-3</v>
      </c>
      <c r="AB31" s="1139"/>
    </row>
    <row r="32" spans="1:28">
      <c r="A32" s="1236" t="s">
        <v>415</v>
      </c>
      <c r="B32" s="1228"/>
      <c r="C32" s="1286" t="s">
        <v>467</v>
      </c>
      <c r="D32" s="1287">
        <v>282.73540000000003</v>
      </c>
      <c r="E32" s="1287">
        <v>288.60759999999999</v>
      </c>
      <c r="F32" s="1288">
        <v>286.46429999999998</v>
      </c>
      <c r="G32" s="1289">
        <v>-1.9009000000000356</v>
      </c>
      <c r="H32" s="1290">
        <v>-6.5919882149442222E-3</v>
      </c>
      <c r="I32" s="1281"/>
      <c r="J32" s="1286" t="s">
        <v>467</v>
      </c>
      <c r="K32" s="1287" t="s">
        <v>467</v>
      </c>
      <c r="L32" s="1287" t="s">
        <v>467</v>
      </c>
      <c r="M32" s="1288" t="s">
        <v>467</v>
      </c>
      <c r="N32" s="1289" t="s">
        <v>467</v>
      </c>
      <c r="O32" s="1291" t="s">
        <v>467</v>
      </c>
      <c r="P32" s="1262"/>
      <c r="Q32" s="1286" t="s">
        <v>467</v>
      </c>
      <c r="R32" s="1287" t="s">
        <v>467</v>
      </c>
      <c r="S32" s="1287">
        <v>257.78250000000003</v>
      </c>
      <c r="T32" s="1288">
        <v>257.78250000000003</v>
      </c>
      <c r="U32" s="1289">
        <v>-10.905499999999961</v>
      </c>
      <c r="V32" s="1291">
        <v>-4.0587968201036051E-2</v>
      </c>
      <c r="W32" s="1262"/>
      <c r="X32" s="1294">
        <v>286.28359999999998</v>
      </c>
      <c r="Y32" s="1271"/>
      <c r="Z32" s="1293">
        <v>-1.9576000000000136</v>
      </c>
      <c r="AA32" s="1291">
        <v>-6.7915343122357807E-3</v>
      </c>
      <c r="AB32" s="1139"/>
    </row>
    <row r="33" spans="1:28">
      <c r="A33" s="1236" t="s">
        <v>416</v>
      </c>
      <c r="B33" s="1228"/>
      <c r="C33" s="1286">
        <v>350.43299999999999</v>
      </c>
      <c r="D33" s="1287">
        <v>365.82339999999999</v>
      </c>
      <c r="E33" s="1287" t="s">
        <v>467</v>
      </c>
      <c r="F33" s="1288">
        <v>357.69349999999997</v>
      </c>
      <c r="G33" s="1289">
        <v>-0.15200000000004366</v>
      </c>
      <c r="H33" s="1290">
        <v>-4.2476431867954911E-4</v>
      </c>
      <c r="I33" s="1281"/>
      <c r="J33" s="1286" t="s">
        <v>467</v>
      </c>
      <c r="K33" s="1287" t="s">
        <v>467</v>
      </c>
      <c r="L33" s="1287" t="s">
        <v>467</v>
      </c>
      <c r="M33" s="1288" t="s">
        <v>467</v>
      </c>
      <c r="N33" s="1289" t="s">
        <v>467</v>
      </c>
      <c r="O33" s="1291" t="s">
        <v>467</v>
      </c>
      <c r="P33" s="1262"/>
      <c r="Q33" s="1286">
        <v>335.17750000000001</v>
      </c>
      <c r="R33" s="1287">
        <v>353.3451</v>
      </c>
      <c r="S33" s="1287" t="s">
        <v>467</v>
      </c>
      <c r="T33" s="1288">
        <v>350.64409999999998</v>
      </c>
      <c r="U33" s="1289">
        <v>-5.3342000000000098</v>
      </c>
      <c r="V33" s="1291">
        <v>-1.4984621253598895E-2</v>
      </c>
      <c r="W33" s="1262"/>
      <c r="X33" s="1294">
        <v>354.5675</v>
      </c>
      <c r="Y33" s="1271"/>
      <c r="Z33" s="1293">
        <v>-2.4499999999999886</v>
      </c>
      <c r="AA33" s="1291">
        <v>-6.8624087054556249E-3</v>
      </c>
      <c r="AB33" s="1138"/>
    </row>
    <row r="34" spans="1:28">
      <c r="A34" s="1236" t="s">
        <v>417</v>
      </c>
      <c r="B34" s="1228"/>
      <c r="C34" s="1286">
        <v>294.0333</v>
      </c>
      <c r="D34" s="1287">
        <v>300.68819999999999</v>
      </c>
      <c r="E34" s="1287">
        <v>296.6705</v>
      </c>
      <c r="F34" s="1288">
        <v>297.34289999999999</v>
      </c>
      <c r="G34" s="1289">
        <v>-0.74150000000003047</v>
      </c>
      <c r="H34" s="1290">
        <v>-2.4875505058300496E-3</v>
      </c>
      <c r="I34" s="1281"/>
      <c r="J34" s="1286" t="s">
        <v>467</v>
      </c>
      <c r="K34" s="1287" t="s">
        <v>467</v>
      </c>
      <c r="L34" s="1287" t="s">
        <v>467</v>
      </c>
      <c r="M34" s="1288" t="s">
        <v>467</v>
      </c>
      <c r="N34" s="1289" t="s">
        <v>467</v>
      </c>
      <c r="O34" s="1291" t="s">
        <v>467</v>
      </c>
      <c r="P34" s="1262"/>
      <c r="Q34" s="1286" t="s">
        <v>467</v>
      </c>
      <c r="R34" s="1287">
        <v>294.01069999999999</v>
      </c>
      <c r="S34" s="1287">
        <v>306.53649999999999</v>
      </c>
      <c r="T34" s="1288">
        <v>305.20359999999999</v>
      </c>
      <c r="U34" s="1289">
        <v>-2.8777999999999793</v>
      </c>
      <c r="V34" s="1291">
        <v>-9.3410377906617548E-3</v>
      </c>
      <c r="W34" s="1262"/>
      <c r="X34" s="1294">
        <v>302.56479999999999</v>
      </c>
      <c r="Y34" s="1271"/>
      <c r="Z34" s="1293">
        <v>-2.1605999999999881</v>
      </c>
      <c r="AA34" s="1291">
        <v>-7.0903180371573171E-3</v>
      </c>
      <c r="AB34" s="1139"/>
    </row>
    <row r="35" spans="1:28">
      <c r="A35" s="1236" t="s">
        <v>418</v>
      </c>
      <c r="B35" s="1228"/>
      <c r="C35" s="1286">
        <v>294.96039999999999</v>
      </c>
      <c r="D35" s="1287">
        <v>301.6857</v>
      </c>
      <c r="E35" s="1287">
        <v>294.5188</v>
      </c>
      <c r="F35" s="1288">
        <v>298.7783</v>
      </c>
      <c r="G35" s="1289">
        <v>1.0842000000000098</v>
      </c>
      <c r="H35" s="1290">
        <v>3.6419935766278666E-3</v>
      </c>
      <c r="I35" s="1281"/>
      <c r="J35" s="1286" t="s">
        <v>467</v>
      </c>
      <c r="K35" s="1287" t="s">
        <v>467</v>
      </c>
      <c r="L35" s="1287" t="s">
        <v>467</v>
      </c>
      <c r="M35" s="1288" t="s">
        <v>467</v>
      </c>
      <c r="N35" s="1289" t="s">
        <v>467</v>
      </c>
      <c r="O35" s="1291" t="s">
        <v>467</v>
      </c>
      <c r="P35" s="1262"/>
      <c r="Q35" s="1286" t="s">
        <v>467</v>
      </c>
      <c r="R35" s="1287">
        <v>423.64530000000002</v>
      </c>
      <c r="S35" s="1287">
        <v>415.8682</v>
      </c>
      <c r="T35" s="1288">
        <v>420.5505</v>
      </c>
      <c r="U35" s="1289" t="s">
        <v>467</v>
      </c>
      <c r="V35" s="1291" t="s">
        <v>467</v>
      </c>
      <c r="W35" s="1262"/>
      <c r="X35" s="1294">
        <v>306.46359999999999</v>
      </c>
      <c r="Y35" s="1271"/>
      <c r="Z35" s="1293">
        <v>8.7694999999999936</v>
      </c>
      <c r="AA35" s="1291">
        <v>2.9458091376349138E-2</v>
      </c>
      <c r="AB35" s="1139"/>
    </row>
    <row r="36" spans="1:28">
      <c r="A36" s="1236" t="s">
        <v>419</v>
      </c>
      <c r="B36" s="1228"/>
      <c r="C36" s="1286" t="s">
        <v>467</v>
      </c>
      <c r="D36" s="1287">
        <v>341.06240000000003</v>
      </c>
      <c r="E36" s="1287">
        <v>338.98860000000002</v>
      </c>
      <c r="F36" s="1288">
        <v>339.7525</v>
      </c>
      <c r="G36" s="1289">
        <v>11.7654</v>
      </c>
      <c r="H36" s="1290">
        <v>3.5871532752355106E-2</v>
      </c>
      <c r="I36" s="1281"/>
      <c r="J36" s="1286" t="s">
        <v>467</v>
      </c>
      <c r="K36" s="1287" t="s">
        <v>467</v>
      </c>
      <c r="L36" s="1287" t="s">
        <v>467</v>
      </c>
      <c r="M36" s="1288" t="s">
        <v>467</v>
      </c>
      <c r="N36" s="1289" t="s">
        <v>467</v>
      </c>
      <c r="O36" s="1291" t="s">
        <v>467</v>
      </c>
      <c r="P36" s="1262"/>
      <c r="Q36" s="1286" t="s">
        <v>467</v>
      </c>
      <c r="R36" s="1287" t="s">
        <v>467</v>
      </c>
      <c r="S36" s="1287" t="s">
        <v>467</v>
      </c>
      <c r="T36" s="1288" t="s">
        <v>467</v>
      </c>
      <c r="U36" s="1289" t="s">
        <v>467</v>
      </c>
      <c r="V36" s="1291" t="s">
        <v>467</v>
      </c>
      <c r="W36" s="1262"/>
      <c r="X36" s="1294">
        <v>339.7525</v>
      </c>
      <c r="Y36" s="1271"/>
      <c r="Z36" s="1293">
        <v>13.324400000000026</v>
      </c>
      <c r="AA36" s="1291">
        <v>4.0818789803941602E-2</v>
      </c>
      <c r="AB36" s="1138"/>
    </row>
    <row r="37" spans="1:28">
      <c r="A37" s="1236" t="s">
        <v>420</v>
      </c>
      <c r="B37" s="1228"/>
      <c r="C37" s="1286" t="s">
        <v>467</v>
      </c>
      <c r="D37" s="1287">
        <v>382.12970000000001</v>
      </c>
      <c r="E37" s="1287">
        <v>370.52850000000001</v>
      </c>
      <c r="F37" s="1288">
        <v>372.15429999999998</v>
      </c>
      <c r="G37" s="1289">
        <v>0.60679999999996426</v>
      </c>
      <c r="H37" s="1290">
        <v>1.6331693794198188E-3</v>
      </c>
      <c r="I37" s="1281"/>
      <c r="J37" s="1286" t="s">
        <v>467</v>
      </c>
      <c r="K37" s="1287" t="s">
        <v>467</v>
      </c>
      <c r="L37" s="1287" t="s">
        <v>467</v>
      </c>
      <c r="M37" s="1288" t="s">
        <v>467</v>
      </c>
      <c r="N37" s="1289" t="s">
        <v>467</v>
      </c>
      <c r="O37" s="1291" t="s">
        <v>467</v>
      </c>
      <c r="P37" s="1262"/>
      <c r="Q37" s="1286" t="s">
        <v>467</v>
      </c>
      <c r="R37" s="1287" t="s">
        <v>467</v>
      </c>
      <c r="S37" s="1287" t="s">
        <v>467</v>
      </c>
      <c r="T37" s="1288" t="s">
        <v>467</v>
      </c>
      <c r="U37" s="1289" t="s">
        <v>467</v>
      </c>
      <c r="V37" s="1291" t="s">
        <v>467</v>
      </c>
      <c r="W37" s="1262"/>
      <c r="X37" s="1294">
        <v>372.15429999999998</v>
      </c>
      <c r="Y37" s="1271"/>
      <c r="Z37" s="1293">
        <v>0.60679999999996426</v>
      </c>
      <c r="AA37" s="1291">
        <v>1.6331693794198188E-3</v>
      </c>
      <c r="AB37" s="1139"/>
    </row>
    <row r="38" spans="1:28">
      <c r="A38" s="1236" t="s">
        <v>421</v>
      </c>
      <c r="B38" s="1228"/>
      <c r="C38" s="1286" t="s">
        <v>467</v>
      </c>
      <c r="D38" s="1287">
        <v>413.95100000000002</v>
      </c>
      <c r="E38" s="1287">
        <v>423.89019999999999</v>
      </c>
      <c r="F38" s="1288">
        <v>420.10860000000002</v>
      </c>
      <c r="G38" s="1289">
        <v>-0.68149999999997135</v>
      </c>
      <c r="H38" s="1290">
        <v>-1.6195723235883364E-3</v>
      </c>
      <c r="I38" s="1281"/>
      <c r="J38" s="1286" t="s">
        <v>467</v>
      </c>
      <c r="K38" s="1287" t="s">
        <v>467</v>
      </c>
      <c r="L38" s="1287" t="s">
        <v>467</v>
      </c>
      <c r="M38" s="1288" t="s">
        <v>467</v>
      </c>
      <c r="N38" s="1289" t="s">
        <v>467</v>
      </c>
      <c r="O38" s="1291" t="s">
        <v>467</v>
      </c>
      <c r="P38" s="1262"/>
      <c r="Q38" s="1286" t="s">
        <v>467</v>
      </c>
      <c r="R38" s="1287">
        <v>431.43259999999998</v>
      </c>
      <c r="S38" s="1287" t="s">
        <v>467</v>
      </c>
      <c r="T38" s="1288">
        <v>431.43259999999998</v>
      </c>
      <c r="U38" s="1289">
        <v>17.808299999999974</v>
      </c>
      <c r="V38" s="1291">
        <v>4.3054288638264104E-2</v>
      </c>
      <c r="W38" s="1262"/>
      <c r="X38" s="1294">
        <v>420.82870000000003</v>
      </c>
      <c r="Y38" s="1271"/>
      <c r="Z38" s="1293">
        <v>0.49430000000000973</v>
      </c>
      <c r="AA38" s="1291">
        <v>1.1759684670109571E-3</v>
      </c>
      <c r="AB38" s="1084"/>
    </row>
    <row r="39" spans="1:28">
      <c r="A39" s="1237" t="s">
        <v>422</v>
      </c>
      <c r="B39" s="1228"/>
      <c r="C39" s="1300">
        <v>390.19819999999999</v>
      </c>
      <c r="D39" s="1301">
        <v>396.92149999999998</v>
      </c>
      <c r="E39" s="1302">
        <v>376.81689999999998</v>
      </c>
      <c r="F39" s="1301">
        <v>387.98630000000003</v>
      </c>
      <c r="G39" s="1303">
        <v>-2.9442999999999984</v>
      </c>
      <c r="H39" s="1304">
        <v>-7.5315158240363278E-3</v>
      </c>
      <c r="I39" s="1298"/>
      <c r="J39" s="1300">
        <v>398.77510000000001</v>
      </c>
      <c r="K39" s="1302">
        <v>413.83049999999997</v>
      </c>
      <c r="L39" s="1302">
        <v>413.63499999999999</v>
      </c>
      <c r="M39" s="1301">
        <v>410.89150000000001</v>
      </c>
      <c r="N39" s="1303">
        <v>-2.0708999999999946</v>
      </c>
      <c r="O39" s="1305">
        <v>-5.0147422622495164E-3</v>
      </c>
      <c r="P39" s="1262"/>
      <c r="Q39" s="1300" t="s">
        <v>467</v>
      </c>
      <c r="R39" s="1301">
        <v>357.19310000000002</v>
      </c>
      <c r="S39" s="1302" t="s">
        <v>467</v>
      </c>
      <c r="T39" s="1301">
        <v>357.19310000000002</v>
      </c>
      <c r="U39" s="1303"/>
      <c r="V39" s="1305"/>
      <c r="W39" s="1262"/>
      <c r="X39" s="1306">
        <v>404.8528</v>
      </c>
      <c r="Y39" s="1271"/>
      <c r="Z39" s="1307">
        <v>-2.293200000000013</v>
      </c>
      <c r="AA39" s="1305">
        <v>-5.6323775746293103E-3</v>
      </c>
      <c r="AB39" s="106"/>
    </row>
    <row r="40" spans="1:28" ht="13.5" thickBot="1">
      <c r="A40" s="1238" t="s">
        <v>423</v>
      </c>
      <c r="B40" s="1228"/>
      <c r="C40" s="1308">
        <v>377.4649</v>
      </c>
      <c r="D40" s="1309">
        <v>387.86829999999998</v>
      </c>
      <c r="E40" s="1309">
        <v>388.09</v>
      </c>
      <c r="F40" s="1309">
        <v>385.31849999999997</v>
      </c>
      <c r="G40" s="1310">
        <v>1.1379999999999768</v>
      </c>
      <c r="H40" s="1311">
        <v>2.962149302216055E-3</v>
      </c>
      <c r="I40" s="1298"/>
      <c r="J40" s="1308">
        <v>387.21530000000001</v>
      </c>
      <c r="K40" s="1309">
        <v>404.03840000000002</v>
      </c>
      <c r="L40" s="1309">
        <v>414.97289999999998</v>
      </c>
      <c r="M40" s="1309">
        <v>405.07040000000001</v>
      </c>
      <c r="N40" s="1310">
        <v>-0.223700000000008</v>
      </c>
      <c r="O40" s="1312">
        <v>-5.5194487163767736E-4</v>
      </c>
      <c r="P40" s="1262"/>
      <c r="Q40" s="1308" t="s">
        <v>467</v>
      </c>
      <c r="R40" s="1309" t="s">
        <v>467</v>
      </c>
      <c r="S40" s="1309" t="s">
        <v>467</v>
      </c>
      <c r="T40" s="1309" t="s">
        <v>467</v>
      </c>
      <c r="U40" s="1310" t="s">
        <v>467</v>
      </c>
      <c r="V40" s="1312" t="s">
        <v>467</v>
      </c>
      <c r="W40" s="1262"/>
      <c r="X40" s="1313">
        <v>398.40440000000001</v>
      </c>
      <c r="Y40" s="1271"/>
      <c r="Z40" s="1314">
        <v>0.23579999999998336</v>
      </c>
      <c r="AA40" s="1312">
        <v>5.9221144007826076E-4</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L14" sqref="L14"/>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3.425781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386" t="s">
        <v>473</v>
      </c>
      <c r="B5" s="1386"/>
      <c r="C5" s="1386"/>
      <c r="D5" s="1386"/>
      <c r="E5" s="1386"/>
      <c r="F5" s="1386"/>
      <c r="H5" s="651" t="s">
        <v>331</v>
      </c>
    </row>
    <row r="6" spans="1:10" ht="15.75" customHeight="1" thickBot="1">
      <c r="A6" s="1387" t="s">
        <v>170</v>
      </c>
      <c r="B6" s="1389" t="s">
        <v>475</v>
      </c>
      <c r="C6" s="1390"/>
      <c r="D6" s="1391"/>
      <c r="E6" s="1392" t="s">
        <v>476</v>
      </c>
      <c r="F6" s="1394" t="s">
        <v>477</v>
      </c>
    </row>
    <row r="7" spans="1:10" ht="21" customHeight="1" thickBot="1">
      <c r="A7" s="1388"/>
      <c r="B7" s="1162" t="s">
        <v>312</v>
      </c>
      <c r="C7" s="1162" t="s">
        <v>320</v>
      </c>
      <c r="D7" s="1162" t="s">
        <v>321</v>
      </c>
      <c r="E7" s="1393"/>
      <c r="F7" s="1395"/>
    </row>
    <row r="8" spans="1:10" ht="17.25" customHeight="1" thickBot="1">
      <c r="A8" s="850" t="s">
        <v>171</v>
      </c>
      <c r="B8" s="735">
        <v>4343.1540000000005</v>
      </c>
      <c r="C8" s="735">
        <v>743.322</v>
      </c>
      <c r="D8" s="888">
        <f t="shared" ref="D8:D13" si="0">(C8/B8)*100</f>
        <v>17.114797218795371</v>
      </c>
      <c r="E8" s="735">
        <v>3779.59</v>
      </c>
      <c r="F8" s="888">
        <f t="shared" ref="F8:F13" si="1">((B8-E8)/E8)*100</f>
        <v>14.910717829182538</v>
      </c>
      <c r="H8" s="680" t="s">
        <v>172</v>
      </c>
    </row>
    <row r="9" spans="1:10" ht="18" customHeight="1" thickBot="1">
      <c r="A9" s="851" t="s">
        <v>173</v>
      </c>
      <c r="B9" s="736">
        <v>12739</v>
      </c>
      <c r="C9" s="736">
        <v>1674</v>
      </c>
      <c r="D9" s="889">
        <f t="shared" si="0"/>
        <v>13.140748881387864</v>
      </c>
      <c r="E9" s="736">
        <v>11943</v>
      </c>
      <c r="F9" s="889">
        <f t="shared" si="1"/>
        <v>6.6649920455496945</v>
      </c>
      <c r="H9" s="650">
        <f>B9-E9</f>
        <v>796</v>
      </c>
    </row>
    <row r="10" spans="1:10" ht="15" customHeight="1" thickBot="1">
      <c r="A10" s="852" t="s">
        <v>306</v>
      </c>
      <c r="B10" s="737">
        <v>3817</v>
      </c>
      <c r="C10" s="1102">
        <v>0</v>
      </c>
      <c r="D10" s="889">
        <f t="shared" si="0"/>
        <v>0</v>
      </c>
      <c r="E10" s="738">
        <v>2977</v>
      </c>
      <c r="F10" s="889">
        <f t="shared" si="1"/>
        <v>28.2163251595566</v>
      </c>
    </row>
    <row r="11" spans="1:10" ht="17.25" customHeight="1" thickBot="1">
      <c r="A11" s="851" t="s">
        <v>174</v>
      </c>
      <c r="B11" s="1243">
        <v>85023.063999999998</v>
      </c>
      <c r="C11" s="740">
        <v>3204.1970000000001</v>
      </c>
      <c r="D11" s="890">
        <f t="shared" si="0"/>
        <v>3.7686209473702341</v>
      </c>
      <c r="E11" s="740">
        <v>83611.656000000003</v>
      </c>
      <c r="F11" s="890">
        <f t="shared" si="1"/>
        <v>1.6880517233147443</v>
      </c>
      <c r="J11" s="847"/>
    </row>
    <row r="12" spans="1:10" ht="15" customHeight="1" thickBot="1">
      <c r="A12" s="850" t="s">
        <v>175</v>
      </c>
      <c r="B12" s="735">
        <v>32266.635999999999</v>
      </c>
      <c r="C12" s="735">
        <v>6499.8649999999998</v>
      </c>
      <c r="D12" s="889">
        <f t="shared" si="0"/>
        <v>20.144228856085277</v>
      </c>
      <c r="E12" s="735">
        <v>35180.135000000002</v>
      </c>
      <c r="F12" s="889">
        <f t="shared" si="1"/>
        <v>-8.2816595217727365</v>
      </c>
    </row>
    <row r="13" spans="1:10" ht="15" customHeight="1" thickBot="1">
      <c r="A13" s="850" t="s">
        <v>176</v>
      </c>
      <c r="B13" s="735">
        <f>B11+B12</f>
        <v>117289.7</v>
      </c>
      <c r="C13" s="735">
        <f>C11+C12</f>
        <v>9704.0619999999999</v>
      </c>
      <c r="D13" s="891">
        <f t="shared" si="0"/>
        <v>8.2735841254602924</v>
      </c>
      <c r="E13" s="735">
        <f>E11+E12</f>
        <v>118791.791</v>
      </c>
      <c r="F13" s="891">
        <f t="shared" si="1"/>
        <v>-1.2644737379201567</v>
      </c>
    </row>
    <row r="16" spans="1:10" ht="15.75">
      <c r="A16" s="570" t="s">
        <v>307</v>
      </c>
    </row>
    <row r="18" spans="1:16" ht="33" customHeight="1" thickBot="1">
      <c r="A18" s="1386" t="s">
        <v>474</v>
      </c>
      <c r="B18" s="1386"/>
      <c r="C18" s="1386"/>
      <c r="D18" s="1386"/>
      <c r="E18" s="1386"/>
      <c r="F18" s="1386"/>
    </row>
    <row r="19" spans="1:16" ht="16.5" customHeight="1" thickBot="1">
      <c r="A19" s="1397" t="s">
        <v>177</v>
      </c>
      <c r="B19" s="1389" t="s">
        <v>475</v>
      </c>
      <c r="C19" s="1390"/>
      <c r="D19" s="1391"/>
      <c r="E19" s="1392" t="s">
        <v>476</v>
      </c>
      <c r="F19" s="1394" t="s">
        <v>477</v>
      </c>
    </row>
    <row r="20" spans="1:16" ht="21" customHeight="1" thickBot="1">
      <c r="A20" s="1398"/>
      <c r="B20" s="849" t="s">
        <v>312</v>
      </c>
      <c r="C20" s="849" t="s">
        <v>458</v>
      </c>
      <c r="D20" s="849" t="s">
        <v>459</v>
      </c>
      <c r="E20" s="1393"/>
      <c r="F20" s="1395"/>
      <c r="L20" s="1184"/>
    </row>
    <row r="21" spans="1:16" ht="15.75" thickBot="1">
      <c r="A21" s="568" t="s">
        <v>171</v>
      </c>
      <c r="B21" s="735">
        <v>10117.886</v>
      </c>
      <c r="C21" s="741">
        <v>0</v>
      </c>
      <c r="D21" s="888">
        <f t="shared" ref="D21:D26" si="2">(C21/B21)*100</f>
        <v>0</v>
      </c>
      <c r="E21" s="735">
        <v>12522.259</v>
      </c>
      <c r="F21" s="888">
        <f t="shared" ref="F21:F26" si="3">((B21-E21)/E21)*100</f>
        <v>-19.200792764308737</v>
      </c>
      <c r="H21" s="680" t="s">
        <v>178</v>
      </c>
    </row>
    <row r="22" spans="1:16" ht="15.75" thickBot="1">
      <c r="A22" s="568" t="s">
        <v>173</v>
      </c>
      <c r="B22" s="735">
        <v>39686</v>
      </c>
      <c r="C22" s="741">
        <v>0</v>
      </c>
      <c r="D22" s="889">
        <f t="shared" si="2"/>
        <v>0</v>
      </c>
      <c r="E22" s="735">
        <v>58981</v>
      </c>
      <c r="F22" s="889">
        <f t="shared" si="3"/>
        <v>-32.713924823248163</v>
      </c>
      <c r="H22" s="650">
        <f>B22-E22</f>
        <v>-19295</v>
      </c>
    </row>
    <row r="23" spans="1:16" ht="15.75" thickBot="1">
      <c r="A23" s="569" t="s">
        <v>306</v>
      </c>
      <c r="B23" s="738">
        <v>11121</v>
      </c>
      <c r="C23" s="742">
        <v>0</v>
      </c>
      <c r="D23" s="889">
        <f t="shared" si="2"/>
        <v>0</v>
      </c>
      <c r="E23" s="738">
        <v>21548</v>
      </c>
      <c r="F23" s="889">
        <f t="shared" si="3"/>
        <v>-48.389641730090958</v>
      </c>
    </row>
    <row r="24" spans="1:16" ht="15.75" thickBot="1">
      <c r="A24" s="568" t="s">
        <v>174</v>
      </c>
      <c r="B24" s="735">
        <v>4684.085</v>
      </c>
      <c r="C24" s="743">
        <v>15.443</v>
      </c>
      <c r="D24" s="890">
        <f t="shared" si="2"/>
        <v>0.32969085744601129</v>
      </c>
      <c r="E24" s="735">
        <v>5804.8680000000004</v>
      </c>
      <c r="F24" s="890">
        <f t="shared" si="3"/>
        <v>-19.307639725830121</v>
      </c>
    </row>
    <row r="25" spans="1:16" ht="15.75" thickBot="1">
      <c r="A25" s="568" t="s">
        <v>175</v>
      </c>
      <c r="B25" s="735">
        <v>1955.74</v>
      </c>
      <c r="C25" s="743">
        <v>6.3620000000000001</v>
      </c>
      <c r="D25" s="889">
        <f t="shared" si="2"/>
        <v>0.32529886385715895</v>
      </c>
      <c r="E25" s="735">
        <v>1707.51</v>
      </c>
      <c r="F25" s="889">
        <f t="shared" si="3"/>
        <v>14.537542971929888</v>
      </c>
    </row>
    <row r="26" spans="1:16" ht="15.75" thickBot="1">
      <c r="A26" s="568" t="s">
        <v>176</v>
      </c>
      <c r="B26" s="735">
        <f>B24+B25</f>
        <v>6639.8249999999998</v>
      </c>
      <c r="C26" s="744">
        <f>C24+C25</f>
        <v>21.805</v>
      </c>
      <c r="D26" s="891">
        <f t="shared" si="2"/>
        <v>0.32839720926379834</v>
      </c>
      <c r="E26" s="735">
        <f>E24+E25</f>
        <v>7512.3780000000006</v>
      </c>
      <c r="F26" s="891">
        <f t="shared" si="3"/>
        <v>-11.614870817203297</v>
      </c>
      <c r="P26" s="1089"/>
    </row>
    <row r="27" spans="1:16" ht="16.5" customHeight="1">
      <c r="A27" s="1399"/>
      <c r="B27" s="1399"/>
      <c r="C27" s="1399"/>
      <c r="D27" s="1399"/>
      <c r="E27" s="1399"/>
      <c r="F27" s="1399"/>
    </row>
    <row r="28" spans="1:16">
      <c r="B28" s="573"/>
      <c r="C28" s="574"/>
      <c r="D28" s="574"/>
      <c r="E28" s="574"/>
      <c r="F28" s="575"/>
    </row>
    <row r="29" spans="1:16" ht="15">
      <c r="A29" s="1244" t="s">
        <v>463</v>
      </c>
      <c r="B29" s="577"/>
      <c r="C29" s="578"/>
      <c r="D29" s="578"/>
      <c r="E29" s="578"/>
      <c r="F29" s="575"/>
      <c r="K29" s="1184"/>
    </row>
    <row r="30" spans="1:16">
      <c r="A30" s="573"/>
      <c r="B30" s="582"/>
      <c r="C30" s="571"/>
      <c r="D30" s="571"/>
      <c r="E30" s="571"/>
      <c r="F30" s="571"/>
      <c r="G30" s="571"/>
    </row>
    <row r="31" spans="1:16">
      <c r="A31" s="573"/>
      <c r="B31" s="583"/>
      <c r="C31" s="571"/>
      <c r="D31" s="584"/>
      <c r="E31" s="585"/>
      <c r="F31" s="571"/>
      <c r="G31" s="571"/>
      <c r="H31" s="576"/>
    </row>
    <row r="32" spans="1:16">
      <c r="A32" s="577"/>
      <c r="B32" s="571"/>
      <c r="C32" s="1396"/>
      <c r="D32" s="1396"/>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4"/>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96"/>
      <c r="C43" s="1396"/>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R26" sqref="R26"/>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11.7109375" style="1147" customWidth="1"/>
    <col min="14" max="14" width="8.85546875" style="1147" bestFit="1" customWidth="1"/>
    <col min="15" max="15" width="4.42578125" style="1147" customWidth="1"/>
    <col min="16" max="16" width="14.57031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400" t="s">
        <v>471</v>
      </c>
      <c r="B2" s="1400"/>
      <c r="C2" s="1400"/>
      <c r="D2" s="1400"/>
      <c r="E2" s="1400"/>
      <c r="F2" s="1400"/>
      <c r="G2" s="1400"/>
      <c r="H2" s="1400"/>
      <c r="I2" s="1400"/>
      <c r="J2" s="1400"/>
      <c r="K2" s="1400"/>
      <c r="L2" s="1400"/>
      <c r="M2" s="1400"/>
      <c r="N2" s="1400"/>
      <c r="O2" s="1400"/>
      <c r="P2" s="1400"/>
      <c r="Q2" s="1400"/>
      <c r="R2" s="1400"/>
      <c r="S2" s="1400"/>
      <c r="T2" s="1400"/>
      <c r="U2" s="1400"/>
      <c r="V2" s="1400"/>
      <c r="W2" s="1400"/>
      <c r="X2" s="1400"/>
    </row>
    <row r="3" spans="1:24" ht="15.75" customHeight="1">
      <c r="A3" s="1401" t="s">
        <v>472</v>
      </c>
      <c r="B3" s="1401"/>
      <c r="C3" s="1401"/>
      <c r="D3" s="1401"/>
      <c r="E3" s="1401"/>
      <c r="F3" s="1401"/>
      <c r="P3" s="589"/>
    </row>
    <row r="4" spans="1:24" ht="4.5" customHeight="1">
      <c r="A4" s="590"/>
      <c r="B4" s="590"/>
      <c r="C4" s="588"/>
      <c r="D4" s="588"/>
    </row>
    <row r="5" spans="1:24" ht="30.75" thickBot="1">
      <c r="A5" s="591" t="s">
        <v>179</v>
      </c>
      <c r="B5" s="1402" t="s">
        <v>180</v>
      </c>
      <c r="C5" s="1402"/>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4470.7190000000001</v>
      </c>
      <c r="C7" s="603">
        <v>6465</v>
      </c>
      <c r="D7" s="871">
        <v>2.2956254059702337</v>
      </c>
      <c r="F7" s="745" t="s">
        <v>194</v>
      </c>
      <c r="G7" s="603">
        <v>286.07400000000001</v>
      </c>
      <c r="H7" s="603">
        <v>1692</v>
      </c>
      <c r="I7" s="871">
        <v>2.4496621881984226</v>
      </c>
      <c r="K7" s="745" t="s">
        <v>192</v>
      </c>
      <c r="L7" s="603">
        <v>91950.626999999993</v>
      </c>
      <c r="M7" s="603">
        <v>24205.94</v>
      </c>
      <c r="N7" s="733">
        <v>3.7986802826083186</v>
      </c>
      <c r="P7" s="745" t="s">
        <v>195</v>
      </c>
      <c r="Q7" s="603">
        <v>15529.566999999999</v>
      </c>
      <c r="R7" s="603">
        <v>4946.4049999999997</v>
      </c>
      <c r="S7" s="733">
        <v>3.1395664123742395</v>
      </c>
    </row>
    <row r="8" spans="1:24" ht="16.5" thickBot="1">
      <c r="A8" s="604" t="s">
        <v>202</v>
      </c>
      <c r="B8" s="605">
        <v>1718.7190000000001</v>
      </c>
      <c r="C8" s="605">
        <v>1281</v>
      </c>
      <c r="D8" s="854">
        <v>2.4237931583987096</v>
      </c>
      <c r="F8" s="604" t="s">
        <v>192</v>
      </c>
      <c r="G8" s="605">
        <v>449.387</v>
      </c>
      <c r="H8" s="605">
        <v>2125</v>
      </c>
      <c r="I8" s="854">
        <v>2.9269161629845768</v>
      </c>
      <c r="K8" s="604" t="s">
        <v>195</v>
      </c>
      <c r="L8" s="605">
        <v>59183.18</v>
      </c>
      <c r="M8" s="605">
        <v>16053.154</v>
      </c>
      <c r="N8" s="652">
        <v>3.6867010682137602</v>
      </c>
      <c r="P8" s="604" t="s">
        <v>193</v>
      </c>
      <c r="Q8" s="605">
        <v>14022.977000000001</v>
      </c>
      <c r="R8" s="605">
        <v>3567.8389999999999</v>
      </c>
      <c r="S8" s="652">
        <v>3.9303839102605251</v>
      </c>
    </row>
    <row r="9" spans="1:24" ht="16.5" thickBot="1">
      <c r="A9" s="604" t="s">
        <v>204</v>
      </c>
      <c r="B9" s="605">
        <v>1378.1569999999999</v>
      </c>
      <c r="C9" s="605">
        <v>874</v>
      </c>
      <c r="D9" s="854">
        <v>2.3283887459388772</v>
      </c>
      <c r="F9" s="946" t="s">
        <v>322</v>
      </c>
      <c r="G9" s="608">
        <v>735.46100000000001</v>
      </c>
      <c r="H9" s="608">
        <v>3817</v>
      </c>
      <c r="I9" s="947">
        <v>2.7207352848692459</v>
      </c>
      <c r="K9" s="604" t="s">
        <v>435</v>
      </c>
      <c r="L9" s="605">
        <v>29135.331999999999</v>
      </c>
      <c r="M9" s="605">
        <v>9501.884</v>
      </c>
      <c r="N9" s="652">
        <v>3.0662689630814266</v>
      </c>
      <c r="P9" s="604" t="s">
        <v>199</v>
      </c>
      <c r="Q9" s="605">
        <v>11361.726000000001</v>
      </c>
      <c r="R9" s="605">
        <v>2025.7349999999999</v>
      </c>
      <c r="S9" s="652">
        <v>5.6086931410080787</v>
      </c>
    </row>
    <row r="10" spans="1:24" ht="15.75">
      <c r="A10" s="604" t="s">
        <v>353</v>
      </c>
      <c r="B10" s="605">
        <v>763.92899999999997</v>
      </c>
      <c r="C10" s="605">
        <v>516</v>
      </c>
      <c r="D10" s="854">
        <v>2.181139951405167</v>
      </c>
      <c r="H10" s="1147"/>
      <c r="K10" s="604" t="s">
        <v>194</v>
      </c>
      <c r="L10" s="605">
        <v>24961.648000000001</v>
      </c>
      <c r="M10" s="605">
        <v>6621.241</v>
      </c>
      <c r="N10" s="652">
        <v>3.7699349714049073</v>
      </c>
      <c r="P10" s="604" t="s">
        <v>194</v>
      </c>
      <c r="Q10" s="605">
        <v>9571.3459999999995</v>
      </c>
      <c r="R10" s="605">
        <v>2724.875</v>
      </c>
      <c r="S10" s="652">
        <v>3.5125816780586265</v>
      </c>
    </row>
    <row r="11" spans="1:24" ht="15.75">
      <c r="A11" s="604" t="s">
        <v>205</v>
      </c>
      <c r="B11" s="605">
        <v>595.654</v>
      </c>
      <c r="C11" s="605">
        <v>411</v>
      </c>
      <c r="D11" s="854">
        <v>2.3064121428018276</v>
      </c>
      <c r="K11" s="604" t="s">
        <v>201</v>
      </c>
      <c r="L11" s="605">
        <v>21805.918000000001</v>
      </c>
      <c r="M11" s="605">
        <v>4584.1450000000004</v>
      </c>
      <c r="N11" s="652">
        <v>4.7568124481228233</v>
      </c>
      <c r="P11" s="604" t="s">
        <v>435</v>
      </c>
      <c r="Q11" s="605">
        <v>8924.8209999999999</v>
      </c>
      <c r="R11" s="605">
        <v>3219.41</v>
      </c>
      <c r="S11" s="652">
        <v>2.7721914885025516</v>
      </c>
    </row>
    <row r="12" spans="1:24" ht="15.75">
      <c r="A12" s="604" t="s">
        <v>200</v>
      </c>
      <c r="B12" s="605">
        <v>411.82299999999998</v>
      </c>
      <c r="C12" s="605">
        <v>555</v>
      </c>
      <c r="D12" s="854">
        <v>2.9257519998863293</v>
      </c>
      <c r="H12" s="1147"/>
      <c r="K12" s="604" t="s">
        <v>202</v>
      </c>
      <c r="L12" s="605">
        <v>13478.691000000001</v>
      </c>
      <c r="M12" s="605">
        <v>3646.66</v>
      </c>
      <c r="N12" s="652">
        <v>3.6961743074484601</v>
      </c>
      <c r="P12" s="604" t="s">
        <v>196</v>
      </c>
      <c r="Q12" s="605">
        <v>8138.9539999999997</v>
      </c>
      <c r="R12" s="605">
        <v>1929.298</v>
      </c>
      <c r="S12" s="652">
        <v>4.2186090484725529</v>
      </c>
    </row>
    <row r="13" spans="1:24" ht="16.5" thickBot="1">
      <c r="A13" s="604" t="s">
        <v>194</v>
      </c>
      <c r="B13" s="605">
        <v>286.07400000000001</v>
      </c>
      <c r="C13" s="605">
        <v>1692</v>
      </c>
      <c r="D13" s="854">
        <v>2.4496621881984226</v>
      </c>
      <c r="H13" s="1147"/>
      <c r="K13" s="604" t="s">
        <v>197</v>
      </c>
      <c r="L13" s="605">
        <v>11112.177</v>
      </c>
      <c r="M13" s="605">
        <v>2670.1320000000001</v>
      </c>
      <c r="N13" s="652">
        <v>4.1616583000390985</v>
      </c>
      <c r="P13" s="604" t="s">
        <v>201</v>
      </c>
      <c r="Q13" s="605">
        <v>5716.1559999999999</v>
      </c>
      <c r="R13" s="605">
        <v>1499.57</v>
      </c>
      <c r="S13" s="652">
        <v>3.8118634008415748</v>
      </c>
    </row>
    <row r="14" spans="1:24" ht="16.5" thickBot="1">
      <c r="A14" s="946" t="s">
        <v>322</v>
      </c>
      <c r="B14" s="608">
        <v>10371.964</v>
      </c>
      <c r="C14" s="608">
        <v>12739</v>
      </c>
      <c r="D14" s="947">
        <v>2.3881179437800268</v>
      </c>
      <c r="K14" s="604" t="s">
        <v>199</v>
      </c>
      <c r="L14" s="605">
        <v>9513.509</v>
      </c>
      <c r="M14" s="605">
        <v>1464.0409999999999</v>
      </c>
      <c r="N14" s="652">
        <v>6.4981165144965205</v>
      </c>
      <c r="P14" s="604" t="s">
        <v>341</v>
      </c>
      <c r="Q14" s="605">
        <v>4996.59</v>
      </c>
      <c r="R14" s="605">
        <v>1385.508</v>
      </c>
      <c r="S14" s="652">
        <v>3.6063234568115088</v>
      </c>
    </row>
    <row r="15" spans="1:24" ht="15.75">
      <c r="E15" s="825"/>
      <c r="K15" s="604" t="s">
        <v>354</v>
      </c>
      <c r="L15" s="605">
        <v>9427.56</v>
      </c>
      <c r="M15" s="605">
        <v>1820.998</v>
      </c>
      <c r="N15" s="652">
        <v>5.1771391292027777</v>
      </c>
      <c r="P15" s="604" t="s">
        <v>192</v>
      </c>
      <c r="Q15" s="605">
        <v>4631.4179999999997</v>
      </c>
      <c r="R15" s="605">
        <v>1478.7460000000001</v>
      </c>
      <c r="S15" s="652">
        <v>3.1319902133294018</v>
      </c>
    </row>
    <row r="16" spans="1:24" ht="15.75">
      <c r="A16"/>
      <c r="B16"/>
      <c r="C16"/>
      <c r="D16"/>
      <c r="E16" s="661"/>
      <c r="K16" s="604" t="s">
        <v>206</v>
      </c>
      <c r="L16" s="605">
        <v>7882.11</v>
      </c>
      <c r="M16" s="605">
        <v>2008.6279999999999</v>
      </c>
      <c r="N16" s="652">
        <v>3.9241263190595768</v>
      </c>
      <c r="P16" s="604" t="s">
        <v>202</v>
      </c>
      <c r="Q16" s="605">
        <v>2787</v>
      </c>
      <c r="R16" s="605">
        <v>762.66399999999999</v>
      </c>
      <c r="S16" s="652">
        <v>3.6542959940419371</v>
      </c>
    </row>
    <row r="17" spans="1:19" ht="15.75">
      <c r="A17"/>
      <c r="B17"/>
      <c r="C17"/>
      <c r="D17"/>
      <c r="K17" s="604" t="s">
        <v>193</v>
      </c>
      <c r="L17" s="605">
        <v>7024.7340000000004</v>
      </c>
      <c r="M17" s="605">
        <v>1582.742</v>
      </c>
      <c r="N17" s="652">
        <v>4.438331705356906</v>
      </c>
      <c r="P17" s="604" t="s">
        <v>208</v>
      </c>
      <c r="Q17" s="605">
        <v>2163.232</v>
      </c>
      <c r="R17" s="605">
        <v>753.03599999999994</v>
      </c>
      <c r="S17" s="652">
        <v>2.8726807217716019</v>
      </c>
    </row>
    <row r="18" spans="1:19" ht="15.75">
      <c r="A18"/>
      <c r="B18"/>
      <c r="C18"/>
      <c r="D18"/>
      <c r="K18" s="604" t="s">
        <v>209</v>
      </c>
      <c r="L18" s="605">
        <v>6699.049</v>
      </c>
      <c r="M18" s="605">
        <v>2010.53</v>
      </c>
      <c r="N18" s="652">
        <v>3.3319816167876133</v>
      </c>
      <c r="P18" s="604" t="s">
        <v>203</v>
      </c>
      <c r="Q18" s="605">
        <v>1944.1569999999999</v>
      </c>
      <c r="R18" s="605">
        <v>1109.2940000000001</v>
      </c>
      <c r="S18" s="652">
        <v>1.7526075143289332</v>
      </c>
    </row>
    <row r="19" spans="1:19" ht="15.75">
      <c r="A19"/>
      <c r="B19"/>
      <c r="C19"/>
      <c r="D19"/>
      <c r="K19" s="604" t="s">
        <v>355</v>
      </c>
      <c r="L19" s="605">
        <v>4777.6419999999998</v>
      </c>
      <c r="M19" s="605">
        <v>1501.1590000000001</v>
      </c>
      <c r="N19" s="652">
        <v>3.1826355502648283</v>
      </c>
      <c r="P19" s="604" t="s">
        <v>209</v>
      </c>
      <c r="Q19" s="605">
        <v>1935.3969999999999</v>
      </c>
      <c r="R19" s="605">
        <v>740.322</v>
      </c>
      <c r="S19" s="652">
        <v>2.6142637933223649</v>
      </c>
    </row>
    <row r="20" spans="1:19" ht="15.75">
      <c r="K20" s="604" t="s">
        <v>200</v>
      </c>
      <c r="L20" s="605">
        <v>4539.9120000000003</v>
      </c>
      <c r="M20" s="605">
        <v>1558.8589999999999</v>
      </c>
      <c r="N20" s="652">
        <v>2.9123301081111252</v>
      </c>
      <c r="P20" s="604" t="s">
        <v>353</v>
      </c>
      <c r="Q20" s="605">
        <v>1601.8040000000001</v>
      </c>
      <c r="R20" s="605">
        <v>467.76900000000001</v>
      </c>
      <c r="S20" s="652">
        <v>3.4243483428786434</v>
      </c>
    </row>
    <row r="21" spans="1:19" ht="15.75">
      <c r="K21" s="604" t="s">
        <v>207</v>
      </c>
      <c r="L21" s="605">
        <v>4293.6729999999998</v>
      </c>
      <c r="M21" s="605">
        <v>1018.284</v>
      </c>
      <c r="N21" s="652">
        <v>4.2165771042263254</v>
      </c>
      <c r="P21" s="604" t="s">
        <v>206</v>
      </c>
      <c r="Q21" s="605">
        <v>1501.3209999999999</v>
      </c>
      <c r="R21" s="605">
        <v>464.70600000000002</v>
      </c>
      <c r="S21" s="652">
        <v>3.230689941597483</v>
      </c>
    </row>
    <row r="22" spans="1:19" ht="15.75">
      <c r="H22" s="1147"/>
      <c r="K22" s="604" t="s">
        <v>205</v>
      </c>
      <c r="L22" s="605">
        <v>2373.9029999999998</v>
      </c>
      <c r="M22" s="605">
        <v>567.452</v>
      </c>
      <c r="N22" s="652">
        <v>4.1834428286445373</v>
      </c>
      <c r="P22" s="604" t="s">
        <v>354</v>
      </c>
      <c r="Q22" s="605">
        <v>1399.9490000000001</v>
      </c>
      <c r="R22" s="605">
        <v>417.53699999999998</v>
      </c>
      <c r="S22" s="652">
        <v>3.3528741165453604</v>
      </c>
    </row>
    <row r="23" spans="1:19" ht="15.75">
      <c r="H23" s="1147"/>
      <c r="K23" s="604" t="s">
        <v>196</v>
      </c>
      <c r="L23" s="605">
        <v>2049.5059999999999</v>
      </c>
      <c r="M23" s="605">
        <v>463.88600000000002</v>
      </c>
      <c r="N23" s="652">
        <v>4.4181242805344407</v>
      </c>
      <c r="P23" s="604" t="s">
        <v>211</v>
      </c>
      <c r="Q23" s="605">
        <v>1357.749</v>
      </c>
      <c r="R23" s="605">
        <v>402.70100000000002</v>
      </c>
      <c r="S23" s="652">
        <v>3.3716057322926933</v>
      </c>
    </row>
    <row r="24" spans="1:19" ht="16.5" thickBot="1">
      <c r="H24" s="1147"/>
      <c r="K24" s="1048" t="s">
        <v>198</v>
      </c>
      <c r="L24" s="945">
        <v>1660.9549999999999</v>
      </c>
      <c r="M24" s="945">
        <v>667.76800000000003</v>
      </c>
      <c r="N24" s="1049">
        <v>2.4873234416743539</v>
      </c>
      <c r="P24" s="604" t="s">
        <v>213</v>
      </c>
      <c r="Q24" s="605">
        <v>1307.4880000000001</v>
      </c>
      <c r="R24" s="605">
        <v>488.61200000000002</v>
      </c>
      <c r="S24" s="652">
        <v>2.6759228181051631</v>
      </c>
    </row>
    <row r="25" spans="1:19" ht="16.5" thickBot="1">
      <c r="H25" s="1147"/>
      <c r="K25" s="946" t="s">
        <v>322</v>
      </c>
      <c r="L25" s="608">
        <v>322570.81099999999</v>
      </c>
      <c r="M25" s="608">
        <v>85023.063999999998</v>
      </c>
      <c r="N25" s="732">
        <v>3.7939212705860612</v>
      </c>
      <c r="P25" s="1048" t="s">
        <v>210</v>
      </c>
      <c r="Q25" s="945">
        <v>1230.951</v>
      </c>
      <c r="R25" s="945">
        <v>329.81599999999997</v>
      </c>
      <c r="S25" s="1049">
        <v>3.7322355495185198</v>
      </c>
    </row>
    <row r="26" spans="1:19" ht="16.5" thickBot="1">
      <c r="H26" s="1147"/>
      <c r="K26"/>
      <c r="L26"/>
      <c r="M26"/>
      <c r="N26"/>
      <c r="P26" s="946" t="s">
        <v>322</v>
      </c>
      <c r="Q26" s="608">
        <v>109385.72100000001</v>
      </c>
      <c r="R26" s="608">
        <v>32266.635999999999</v>
      </c>
      <c r="S26" s="732">
        <v>3.3900565587314406</v>
      </c>
    </row>
    <row r="27" spans="1:19">
      <c r="A27" s="1244" t="s">
        <v>463</v>
      </c>
      <c r="H27" s="1147"/>
      <c r="K27"/>
      <c r="L27"/>
      <c r="M27"/>
      <c r="N27"/>
      <c r="P27"/>
      <c r="Q27"/>
      <c r="R27"/>
      <c r="S27"/>
    </row>
    <row r="28" spans="1:19">
      <c r="H28" s="1147"/>
      <c r="K28"/>
      <c r="L28"/>
      <c r="M28"/>
      <c r="N28"/>
      <c r="P28"/>
      <c r="Q28"/>
      <c r="R28"/>
      <c r="S28"/>
    </row>
    <row r="29" spans="1:19">
      <c r="H29" s="1147"/>
      <c r="K29"/>
      <c r="L29"/>
      <c r="M29"/>
      <c r="N29"/>
      <c r="P29"/>
      <c r="Q29"/>
      <c r="R29"/>
      <c r="S29"/>
    </row>
    <row r="30" spans="1:19">
      <c r="H30" s="1147"/>
      <c r="K30"/>
      <c r="L30"/>
      <c r="M30"/>
      <c r="N30"/>
      <c r="P30"/>
      <c r="Q30"/>
      <c r="R30"/>
      <c r="S30"/>
    </row>
    <row r="31" spans="1:19">
      <c r="H31" s="1147"/>
      <c r="K31"/>
      <c r="L31"/>
      <c r="M31"/>
      <c r="N31"/>
      <c r="P31"/>
      <c r="Q31"/>
      <c r="R31"/>
      <c r="S31"/>
    </row>
    <row r="32" spans="1:19">
      <c r="H32" s="1147"/>
      <c r="K32"/>
      <c r="L32"/>
      <c r="M32"/>
      <c r="N32"/>
      <c r="P32"/>
      <c r="Q32"/>
      <c r="R32"/>
      <c r="S32"/>
    </row>
    <row r="33" spans="1:19">
      <c r="H33" s="1147"/>
      <c r="K33"/>
      <c r="L33"/>
      <c r="M33"/>
      <c r="N33"/>
      <c r="P33"/>
      <c r="Q33"/>
      <c r="R33"/>
      <c r="S33"/>
    </row>
    <row r="34" spans="1:19">
      <c r="H34" s="1147"/>
      <c r="K34"/>
      <c r="L34"/>
      <c r="M34"/>
      <c r="N34"/>
      <c r="P34"/>
      <c r="Q34"/>
      <c r="R34"/>
      <c r="S34"/>
    </row>
    <row r="35" spans="1:19">
      <c r="A35"/>
      <c r="B35"/>
      <c r="C35"/>
      <c r="D35"/>
      <c r="E35"/>
      <c r="F35"/>
      <c r="G35"/>
      <c r="H35"/>
      <c r="I35"/>
      <c r="K35"/>
      <c r="L35"/>
      <c r="M35"/>
      <c r="N35"/>
      <c r="P35"/>
      <c r="Q35"/>
      <c r="R35"/>
      <c r="S35"/>
    </row>
    <row r="36" spans="1:19">
      <c r="A36"/>
      <c r="B36"/>
      <c r="C36"/>
      <c r="D36"/>
      <c r="E36"/>
      <c r="F36"/>
      <c r="G36"/>
      <c r="H36"/>
      <c r="I36"/>
      <c r="K36"/>
      <c r="L36"/>
      <c r="M36"/>
      <c r="N36"/>
      <c r="P36"/>
      <c r="Q36"/>
      <c r="R36"/>
      <c r="S36"/>
    </row>
    <row r="37" spans="1:19" ht="17.25" customHeight="1">
      <c r="A37"/>
      <c r="B37"/>
      <c r="C37"/>
      <c r="D37"/>
      <c r="E37"/>
      <c r="F37"/>
      <c r="G37"/>
      <c r="H37"/>
      <c r="I37"/>
      <c r="K37"/>
      <c r="L37"/>
      <c r="M37"/>
      <c r="N37"/>
      <c r="P37"/>
      <c r="Q37"/>
      <c r="R37"/>
      <c r="S37"/>
    </row>
    <row r="38" spans="1:19">
      <c r="A38"/>
      <c r="B38"/>
      <c r="C38"/>
      <c r="D38"/>
      <c r="E38"/>
      <c r="F38"/>
      <c r="G38"/>
      <c r="H38"/>
      <c r="I38"/>
      <c r="K38"/>
      <c r="L38"/>
      <c r="M38"/>
      <c r="N38"/>
      <c r="P38"/>
      <c r="Q38"/>
      <c r="R38"/>
      <c r="S38"/>
    </row>
    <row r="39" spans="1:19">
      <c r="A39"/>
      <c r="B39"/>
      <c r="C39"/>
      <c r="D39"/>
      <c r="E39"/>
      <c r="F39"/>
      <c r="G39"/>
      <c r="H39"/>
      <c r="I39"/>
      <c r="K39"/>
      <c r="L39"/>
      <c r="M39"/>
      <c r="N39"/>
      <c r="P39"/>
      <c r="Q39"/>
      <c r="R39"/>
      <c r="S39"/>
    </row>
    <row r="40" spans="1:19">
      <c r="A40"/>
      <c r="B40"/>
      <c r="C40"/>
      <c r="D40"/>
      <c r="E40"/>
      <c r="F40"/>
      <c r="G40"/>
      <c r="H40"/>
      <c r="I40"/>
      <c r="P40"/>
      <c r="Q40"/>
      <c r="R40"/>
      <c r="S40"/>
    </row>
    <row r="41" spans="1:19">
      <c r="A41"/>
      <c r="B41"/>
      <c r="C41"/>
      <c r="D41"/>
      <c r="E41"/>
      <c r="F41"/>
      <c r="G41"/>
      <c r="H41"/>
      <c r="I41"/>
      <c r="P41"/>
      <c r="Q41"/>
      <c r="R41"/>
      <c r="S41"/>
    </row>
    <row r="42" spans="1:19" ht="14.25" customHeight="1">
      <c r="A42"/>
      <c r="B42"/>
      <c r="C42"/>
      <c r="D42"/>
      <c r="E42"/>
      <c r="F42"/>
      <c r="G42"/>
      <c r="H42"/>
      <c r="I42"/>
      <c r="P42"/>
      <c r="Q42"/>
      <c r="R42"/>
      <c r="S42"/>
    </row>
    <row r="43" spans="1:19">
      <c r="A43"/>
      <c r="B43"/>
      <c r="C43"/>
      <c r="D43"/>
      <c r="E43"/>
      <c r="F43"/>
      <c r="G43"/>
      <c r="H43"/>
      <c r="I43"/>
      <c r="P43"/>
      <c r="Q43"/>
      <c r="R43"/>
      <c r="S43"/>
    </row>
    <row r="44" spans="1:19">
      <c r="A44"/>
      <c r="B44"/>
      <c r="C44"/>
      <c r="D44"/>
      <c r="E44"/>
      <c r="F44"/>
      <c r="G44"/>
      <c r="H44"/>
      <c r="I44"/>
      <c r="P44"/>
      <c r="Q44"/>
      <c r="R44"/>
      <c r="S44"/>
    </row>
    <row r="45" spans="1:19">
      <c r="A45"/>
      <c r="B45"/>
      <c r="C45"/>
      <c r="D45"/>
      <c r="E45"/>
      <c r="F45"/>
      <c r="G45"/>
      <c r="H45"/>
      <c r="I45"/>
      <c r="P45"/>
      <c r="Q45"/>
      <c r="R45"/>
      <c r="S45"/>
    </row>
    <row r="46" spans="1:19">
      <c r="A46"/>
      <c r="B46"/>
      <c r="C46"/>
      <c r="D46"/>
      <c r="E46"/>
      <c r="F46"/>
      <c r="G46"/>
      <c r="H46"/>
      <c r="I46"/>
      <c r="P46"/>
      <c r="Q46"/>
      <c r="R46"/>
      <c r="S46"/>
    </row>
    <row r="47" spans="1:19">
      <c r="A47"/>
      <c r="B47"/>
      <c r="C47"/>
      <c r="D47"/>
      <c r="E47"/>
      <c r="F47"/>
      <c r="G47"/>
      <c r="H47"/>
      <c r="I47"/>
      <c r="P47"/>
      <c r="Q47"/>
      <c r="R47"/>
      <c r="S47"/>
    </row>
    <row r="48" spans="1:19" ht="14.25" customHeight="1">
      <c r="A48"/>
      <c r="B48"/>
      <c r="C48"/>
      <c r="D48"/>
      <c r="E48"/>
      <c r="F48"/>
      <c r="G48"/>
      <c r="H48"/>
      <c r="I48"/>
      <c r="P48"/>
      <c r="Q48"/>
      <c r="R48"/>
      <c r="S48"/>
    </row>
    <row r="49" spans="1:19">
      <c r="A49"/>
      <c r="B49"/>
      <c r="C49"/>
      <c r="D49"/>
      <c r="E49"/>
      <c r="F49"/>
      <c r="G49"/>
      <c r="H49"/>
      <c r="I49"/>
      <c r="P49"/>
      <c r="Q49"/>
      <c r="R49"/>
      <c r="S49"/>
    </row>
    <row r="50" spans="1:19">
      <c r="A50"/>
      <c r="B50"/>
      <c r="C50"/>
      <c r="D50"/>
      <c r="E50"/>
      <c r="F50"/>
      <c r="G50"/>
      <c r="H50"/>
      <c r="I50"/>
      <c r="P50"/>
      <c r="Q50"/>
      <c r="R50"/>
      <c r="S50"/>
    </row>
    <row r="51" spans="1:19">
      <c r="A51"/>
      <c r="B51"/>
      <c r="C51"/>
      <c r="D51"/>
      <c r="E51"/>
      <c r="F51"/>
      <c r="G51"/>
      <c r="H51"/>
      <c r="I51"/>
      <c r="P51"/>
      <c r="Q51"/>
      <c r="R51"/>
      <c r="S51"/>
    </row>
    <row r="52" spans="1:19">
      <c r="A52"/>
      <c r="B52"/>
      <c r="C52"/>
      <c r="D52"/>
      <c r="E52"/>
      <c r="F52"/>
      <c r="G52"/>
      <c r="H52"/>
      <c r="I52"/>
      <c r="P52"/>
      <c r="Q52"/>
      <c r="R52"/>
      <c r="S52"/>
    </row>
    <row r="53" spans="1:19">
      <c r="A53"/>
      <c r="B53"/>
      <c r="C53"/>
      <c r="D53"/>
      <c r="E53"/>
      <c r="F53"/>
      <c r="G53"/>
      <c r="H53"/>
      <c r="I53"/>
      <c r="P53"/>
      <c r="Q53"/>
      <c r="R53"/>
      <c r="S53"/>
    </row>
    <row r="54" spans="1:19">
      <c r="A54"/>
      <c r="B54"/>
      <c r="C54"/>
      <c r="D54"/>
      <c r="E54"/>
      <c r="F54"/>
      <c r="G54"/>
      <c r="H54"/>
      <c r="I54"/>
      <c r="P54"/>
      <c r="Q54"/>
      <c r="R54"/>
      <c r="S54"/>
    </row>
    <row r="55" spans="1:19">
      <c r="A55"/>
      <c r="B55"/>
      <c r="C55"/>
      <c r="D55"/>
      <c r="E55"/>
      <c r="F55"/>
      <c r="G55"/>
      <c r="H55"/>
      <c r="I55"/>
      <c r="P55"/>
      <c r="Q55"/>
      <c r="R55"/>
      <c r="S55"/>
    </row>
    <row r="56" spans="1:19">
      <c r="A56"/>
      <c r="B56"/>
      <c r="C56"/>
      <c r="D56"/>
      <c r="E56"/>
      <c r="F56"/>
      <c r="G56"/>
      <c r="H56"/>
      <c r="I56"/>
      <c r="P56"/>
      <c r="Q56"/>
      <c r="R56"/>
      <c r="S56"/>
    </row>
    <row r="57" spans="1:19">
      <c r="A57"/>
      <c r="B57"/>
      <c r="C57"/>
      <c r="D57"/>
      <c r="E57"/>
      <c r="F57"/>
      <c r="G57"/>
      <c r="H57"/>
      <c r="I57"/>
      <c r="P57"/>
      <c r="Q57"/>
      <c r="R57"/>
      <c r="S57"/>
    </row>
    <row r="58" spans="1:19">
      <c r="A58"/>
      <c r="B58"/>
      <c r="C58"/>
      <c r="D58"/>
      <c r="E58"/>
      <c r="F58"/>
      <c r="G58"/>
      <c r="H58"/>
      <c r="I58"/>
      <c r="P58"/>
      <c r="Q58"/>
      <c r="R58"/>
      <c r="S58"/>
    </row>
    <row r="59" spans="1:19">
      <c r="A59"/>
      <c r="B59"/>
      <c r="C59"/>
      <c r="D59"/>
      <c r="E59"/>
      <c r="F59"/>
      <c r="G59"/>
      <c r="H59"/>
      <c r="I59"/>
      <c r="P59"/>
      <c r="Q59"/>
      <c r="R59"/>
      <c r="S59"/>
    </row>
    <row r="60" spans="1:19">
      <c r="A60"/>
      <c r="B60"/>
      <c r="C60"/>
      <c r="D60"/>
      <c r="E60"/>
      <c r="F60"/>
      <c r="G60"/>
      <c r="H60"/>
      <c r="I60"/>
      <c r="P60"/>
      <c r="Q60"/>
      <c r="R60"/>
      <c r="S60"/>
    </row>
    <row r="61" spans="1:19">
      <c r="A61"/>
      <c r="B61"/>
      <c r="C61"/>
      <c r="D61"/>
      <c r="E61"/>
      <c r="F61"/>
      <c r="G61"/>
      <c r="H61"/>
      <c r="I61"/>
      <c r="P61"/>
      <c r="Q61"/>
      <c r="R61"/>
      <c r="S61"/>
    </row>
    <row r="62" spans="1:19">
      <c r="A62"/>
      <c r="B62"/>
      <c r="C62"/>
      <c r="D62"/>
      <c r="E62"/>
      <c r="F62"/>
      <c r="G62"/>
      <c r="H62"/>
      <c r="I62"/>
      <c r="P62"/>
      <c r="Q62"/>
      <c r="R62"/>
      <c r="S62"/>
    </row>
    <row r="63" spans="1:19">
      <c r="A63"/>
      <c r="B63"/>
      <c r="C63"/>
      <c r="D63"/>
      <c r="E63"/>
      <c r="F63"/>
      <c r="G63"/>
      <c r="H63"/>
      <c r="I63"/>
      <c r="P63"/>
      <c r="Q63"/>
      <c r="R63"/>
      <c r="S63"/>
    </row>
    <row r="64" spans="1:19">
      <c r="A64"/>
      <c r="B64"/>
      <c r="C64"/>
      <c r="D64"/>
      <c r="E64"/>
      <c r="F64"/>
      <c r="G64"/>
      <c r="H64"/>
      <c r="I64"/>
      <c r="P64"/>
      <c r="Q64"/>
      <c r="R64"/>
      <c r="S64"/>
    </row>
    <row r="65" spans="1:9">
      <c r="A65"/>
      <c r="B65"/>
      <c r="C65"/>
      <c r="D65"/>
      <c r="E65"/>
      <c r="F65"/>
      <c r="G65"/>
      <c r="H65"/>
      <c r="I65"/>
    </row>
    <row r="66" spans="1:9">
      <c r="A66"/>
      <c r="B66"/>
      <c r="C66"/>
      <c r="D66"/>
      <c r="E66"/>
      <c r="F66"/>
      <c r="G66"/>
      <c r="H66"/>
      <c r="I66"/>
    </row>
    <row r="67" spans="1:9">
      <c r="A67"/>
      <c r="B67"/>
      <c r="C67"/>
      <c r="D67"/>
      <c r="E67"/>
      <c r="F67"/>
      <c r="G67"/>
      <c r="H67"/>
      <c r="I67"/>
    </row>
    <row r="68" spans="1:9">
      <c r="A68"/>
      <c r="B68"/>
      <c r="C68"/>
      <c r="D68"/>
      <c r="E68"/>
      <c r="F68"/>
      <c r="G68"/>
      <c r="H68"/>
      <c r="I68"/>
    </row>
    <row r="69" spans="1:9">
      <c r="A69"/>
      <c r="B69"/>
      <c r="C69"/>
      <c r="D69"/>
      <c r="E69"/>
      <c r="F69"/>
      <c r="G69"/>
      <c r="H69"/>
      <c r="I69"/>
    </row>
    <row r="70" spans="1:9">
      <c r="A70"/>
      <c r="B70"/>
      <c r="C70"/>
      <c r="D70"/>
      <c r="E70"/>
      <c r="F70"/>
      <c r="G70"/>
      <c r="H70"/>
      <c r="I70"/>
    </row>
    <row r="71" spans="1:9">
      <c r="A71"/>
      <c r="B71"/>
      <c r="C71"/>
      <c r="D71"/>
      <c r="E71"/>
      <c r="F71"/>
      <c r="G71"/>
      <c r="H71"/>
      <c r="I71"/>
    </row>
    <row r="72" spans="1:9">
      <c r="A72"/>
      <c r="B72"/>
      <c r="C72"/>
      <c r="D72"/>
      <c r="E72"/>
      <c r="F72"/>
      <c r="G72"/>
      <c r="H72"/>
      <c r="I72"/>
    </row>
    <row r="73" spans="1:9">
      <c r="A73"/>
      <c r="B73"/>
      <c r="C73"/>
      <c r="D73"/>
      <c r="E73"/>
      <c r="F73"/>
      <c r="G73"/>
      <c r="H73"/>
      <c r="I73"/>
    </row>
    <row r="74" spans="1:9">
      <c r="A74"/>
      <c r="B74"/>
      <c r="C74"/>
      <c r="D74"/>
      <c r="E74"/>
      <c r="F74"/>
      <c r="G74"/>
      <c r="H74"/>
      <c r="I74"/>
    </row>
    <row r="75" spans="1:9">
      <c r="A75"/>
      <c r="B75"/>
      <c r="C75"/>
      <c r="D75"/>
      <c r="E75"/>
      <c r="F75"/>
      <c r="G75"/>
      <c r="H75"/>
      <c r="I75"/>
    </row>
    <row r="76" spans="1:9">
      <c r="A76"/>
      <c r="B76"/>
      <c r="C76"/>
      <c r="D76"/>
      <c r="E76"/>
      <c r="F76"/>
      <c r="G76"/>
      <c r="H76"/>
      <c r="I76"/>
    </row>
    <row r="77" spans="1:9">
      <c r="A77"/>
      <c r="B77"/>
      <c r="C77"/>
      <c r="D77"/>
      <c r="E77"/>
      <c r="F77"/>
      <c r="G77"/>
      <c r="H77"/>
      <c r="I77"/>
    </row>
    <row r="78" spans="1:9">
      <c r="A78"/>
      <c r="B78"/>
      <c r="C78"/>
      <c r="D78"/>
      <c r="E78"/>
      <c r="F78"/>
      <c r="G78"/>
      <c r="H78"/>
      <c r="I78"/>
    </row>
    <row r="79" spans="1:9">
      <c r="A79"/>
      <c r="B79"/>
      <c r="C79"/>
      <c r="D79"/>
      <c r="E79"/>
      <c r="F79"/>
      <c r="G79"/>
      <c r="H79"/>
      <c r="I79"/>
    </row>
    <row r="80" spans="1:9">
      <c r="A80"/>
      <c r="B80"/>
      <c r="C80"/>
      <c r="D80"/>
      <c r="E80"/>
      <c r="F80"/>
      <c r="G80"/>
      <c r="H80"/>
      <c r="I80"/>
    </row>
    <row r="81" spans="1:9">
      <c r="A81"/>
      <c r="B81"/>
      <c r="C81"/>
      <c r="D81"/>
      <c r="E81"/>
      <c r="F81"/>
      <c r="G81"/>
      <c r="H81"/>
      <c r="I81"/>
    </row>
    <row r="82" spans="1:9">
      <c r="A82"/>
      <c r="B82"/>
      <c r="C82"/>
      <c r="D82"/>
      <c r="E82"/>
      <c r="F82"/>
      <c r="G82"/>
      <c r="H82"/>
      <c r="I82"/>
    </row>
    <row r="83" spans="1:9">
      <c r="A83"/>
      <c r="B83"/>
      <c r="C83"/>
      <c r="D83"/>
      <c r="E83"/>
      <c r="F83"/>
      <c r="G83"/>
      <c r="H83"/>
      <c r="I83"/>
    </row>
    <row r="84" spans="1:9">
      <c r="A84"/>
      <c r="B84"/>
      <c r="C84"/>
      <c r="D84"/>
      <c r="E84"/>
      <c r="F84"/>
      <c r="G84"/>
      <c r="H84"/>
      <c r="I84"/>
    </row>
    <row r="85" spans="1:9">
      <c r="A85"/>
      <c r="B85"/>
      <c r="C85"/>
      <c r="D85"/>
      <c r="E85"/>
      <c r="F85"/>
      <c r="G85"/>
      <c r="H85"/>
      <c r="I85"/>
    </row>
    <row r="86" spans="1:9">
      <c r="A86"/>
      <c r="B86"/>
      <c r="C86"/>
      <c r="D86"/>
      <c r="E86"/>
      <c r="F86"/>
      <c r="G86"/>
      <c r="H86"/>
      <c r="I86"/>
    </row>
    <row r="87" spans="1:9">
      <c r="A87"/>
      <c r="B87"/>
      <c r="C87"/>
      <c r="D87"/>
      <c r="E87"/>
      <c r="F87"/>
      <c r="G87"/>
      <c r="H87"/>
      <c r="I87"/>
    </row>
    <row r="88" spans="1:9">
      <c r="A88"/>
      <c r="B88"/>
      <c r="C88"/>
      <c r="D88"/>
      <c r="E88"/>
      <c r="F88"/>
      <c r="G88"/>
      <c r="H88"/>
      <c r="I88"/>
    </row>
    <row r="89" spans="1:9">
      <c r="A89"/>
      <c r="B89"/>
      <c r="C89"/>
      <c r="D89"/>
      <c r="E89"/>
      <c r="F89"/>
      <c r="G89"/>
      <c r="H89"/>
      <c r="I89"/>
    </row>
    <row r="90" spans="1:9">
      <c r="A90"/>
      <c r="B90"/>
      <c r="C90"/>
      <c r="D90"/>
      <c r="E90"/>
      <c r="F90"/>
      <c r="G90"/>
      <c r="H90"/>
      <c r="I90"/>
    </row>
    <row r="91" spans="1:9">
      <c r="A91"/>
      <c r="B91"/>
      <c r="C91"/>
      <c r="D91"/>
      <c r="E91"/>
      <c r="F91"/>
      <c r="G91"/>
      <c r="H91"/>
      <c r="I91"/>
    </row>
    <row r="92" spans="1:9">
      <c r="A92"/>
      <c r="B92"/>
      <c r="C92"/>
      <c r="D92"/>
      <c r="E92"/>
      <c r="F92"/>
      <c r="G92"/>
      <c r="H92"/>
      <c r="I92"/>
    </row>
    <row r="93" spans="1:9">
      <c r="A93"/>
      <c r="B93"/>
      <c r="C93"/>
      <c r="D93"/>
      <c r="E93"/>
      <c r="F93"/>
      <c r="G93"/>
      <c r="H93"/>
      <c r="I93"/>
    </row>
    <row r="94" spans="1:9">
      <c r="A94"/>
      <c r="B94"/>
      <c r="C94"/>
      <c r="D94"/>
      <c r="E94"/>
      <c r="F94"/>
      <c r="G94"/>
      <c r="H94"/>
      <c r="I94"/>
    </row>
    <row r="95" spans="1:9">
      <c r="H95" s="1147"/>
    </row>
    <row r="96" spans="1:9">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sortState ref="P7:S64">
    <sortCondition descending="1" ref="Q7:Q64"/>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1"/>
  <sheetViews>
    <sheetView zoomScaleNormal="100" workbookViewId="0">
      <selection activeCell="F19" sqref="F19"/>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400" t="s">
        <v>478</v>
      </c>
      <c r="B2" s="1400"/>
      <c r="C2" s="1400"/>
      <c r="D2" s="1400"/>
      <c r="E2" s="1400"/>
      <c r="F2" s="1400"/>
      <c r="G2" s="1400"/>
      <c r="H2" s="1400"/>
      <c r="I2" s="1400"/>
      <c r="J2" s="1400"/>
      <c r="K2" s="1400"/>
      <c r="L2" s="1400"/>
      <c r="M2" s="1400"/>
      <c r="N2" s="1400"/>
      <c r="O2" s="1400"/>
      <c r="P2" s="1400"/>
      <c r="Q2" s="1400"/>
      <c r="R2" s="1400"/>
      <c r="S2" s="1400"/>
      <c r="T2" s="1400"/>
      <c r="U2" s="1400"/>
      <c r="V2" s="1400"/>
      <c r="W2" s="1400"/>
      <c r="X2" s="1400"/>
      <c r="Y2" s="1400"/>
      <c r="Z2" s="1400"/>
      <c r="AA2" s="1400"/>
    </row>
    <row r="3" spans="1:27" ht="18" customHeight="1">
      <c r="A3" s="1403" t="s">
        <v>479</v>
      </c>
      <c r="B3" s="1403"/>
      <c r="C3" s="1403"/>
      <c r="D3" s="1403"/>
      <c r="E3" s="1403"/>
      <c r="F3" s="1403"/>
      <c r="G3" s="140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5753.6189999999997</v>
      </c>
      <c r="C8" s="893">
        <v>8972</v>
      </c>
      <c r="D8" s="894">
        <v>2.1972764799087114</v>
      </c>
      <c r="E8" s="828"/>
      <c r="F8" s="827" t="s">
        <v>210</v>
      </c>
      <c r="G8" s="603">
        <v>1435.87</v>
      </c>
      <c r="H8" s="893">
        <v>7749</v>
      </c>
      <c r="I8" s="894">
        <v>2.4539375077974257</v>
      </c>
      <c r="J8" s="661"/>
      <c r="K8" s="745" t="s">
        <v>195</v>
      </c>
      <c r="L8" s="603">
        <v>3592.8380000000002</v>
      </c>
      <c r="M8" s="603">
        <v>1037.182</v>
      </c>
      <c r="N8" s="733">
        <v>3.4640381340979696</v>
      </c>
      <c r="O8" s="661"/>
      <c r="P8" s="745" t="s">
        <v>435</v>
      </c>
      <c r="Q8" s="603">
        <v>1641.1769999999999</v>
      </c>
      <c r="R8" s="603">
        <v>367.12099999999998</v>
      </c>
      <c r="S8" s="733">
        <v>4.4703980431519854</v>
      </c>
    </row>
    <row r="9" spans="1:27" ht="15.75">
      <c r="A9" s="606" t="s">
        <v>210</v>
      </c>
      <c r="B9" s="605">
        <v>3239.2060000000001</v>
      </c>
      <c r="C9" s="607">
        <v>11472</v>
      </c>
      <c r="D9" s="653">
        <v>1.9064256997385087</v>
      </c>
      <c r="E9" s="829"/>
      <c r="F9" s="606" t="s">
        <v>435</v>
      </c>
      <c r="G9" s="605">
        <v>301.35199999999998</v>
      </c>
      <c r="H9" s="607">
        <v>1166</v>
      </c>
      <c r="I9" s="653">
        <v>3.415256638371658</v>
      </c>
      <c r="J9" s="661"/>
      <c r="K9" s="604" t="s">
        <v>201</v>
      </c>
      <c r="L9" s="605">
        <v>2770.4549999999999</v>
      </c>
      <c r="M9" s="605">
        <v>949.10699999999997</v>
      </c>
      <c r="N9" s="652">
        <v>2.9190122926076829</v>
      </c>
      <c r="O9" s="661"/>
      <c r="P9" s="604" t="s">
        <v>195</v>
      </c>
      <c r="Q9" s="605">
        <v>1505.2439999999999</v>
      </c>
      <c r="R9" s="605">
        <v>382.75700000000001</v>
      </c>
      <c r="S9" s="652">
        <v>3.9326361111619117</v>
      </c>
    </row>
    <row r="10" spans="1:27" ht="16.5" thickBot="1">
      <c r="A10" s="606" t="s">
        <v>197</v>
      </c>
      <c r="B10" s="605">
        <v>2963.9389999999999</v>
      </c>
      <c r="C10" s="605">
        <v>2749</v>
      </c>
      <c r="D10" s="652">
        <v>1.7762698883096382</v>
      </c>
      <c r="E10" s="828"/>
      <c r="F10" s="952" t="s">
        <v>212</v>
      </c>
      <c r="G10" s="945">
        <v>157.273</v>
      </c>
      <c r="H10" s="953">
        <v>616</v>
      </c>
      <c r="I10" s="954">
        <v>4.3933459969830713</v>
      </c>
      <c r="J10" s="661"/>
      <c r="K10" s="604" t="s">
        <v>212</v>
      </c>
      <c r="L10" s="605">
        <v>2009.38</v>
      </c>
      <c r="M10" s="605">
        <v>432.08800000000002</v>
      </c>
      <c r="N10" s="652">
        <v>4.6503952898483645</v>
      </c>
      <c r="O10" s="661"/>
      <c r="P10" s="604" t="s">
        <v>197</v>
      </c>
      <c r="Q10" s="605">
        <v>1118.7339999999999</v>
      </c>
      <c r="R10" s="605">
        <v>352.48099999999999</v>
      </c>
      <c r="S10" s="652">
        <v>3.1738845498055213</v>
      </c>
    </row>
    <row r="11" spans="1:27" ht="16.5" thickBot="1">
      <c r="A11" s="606" t="s">
        <v>195</v>
      </c>
      <c r="B11" s="605">
        <v>2278.2829999999999</v>
      </c>
      <c r="C11" s="607">
        <v>1841</v>
      </c>
      <c r="D11" s="653">
        <v>2.541325429952682</v>
      </c>
      <c r="E11" s="829"/>
      <c r="F11" s="1041" t="s">
        <v>322</v>
      </c>
      <c r="G11" s="608">
        <v>2046.0719999999999</v>
      </c>
      <c r="H11" s="1103">
        <v>11121</v>
      </c>
      <c r="I11" s="1104">
        <v>2.5309986949610654</v>
      </c>
      <c r="J11" s="661"/>
      <c r="K11" s="604" t="s">
        <v>197</v>
      </c>
      <c r="L11" s="605">
        <v>1657.2349999999999</v>
      </c>
      <c r="M11" s="605">
        <v>502.39400000000001</v>
      </c>
      <c r="N11" s="652">
        <v>3.2986759396011891</v>
      </c>
      <c r="O11" s="661"/>
      <c r="P11" s="604" t="s">
        <v>194</v>
      </c>
      <c r="Q11" s="605">
        <v>865.94399999999996</v>
      </c>
      <c r="R11" s="605">
        <v>136.292</v>
      </c>
      <c r="S11" s="652">
        <v>6.3535937545857424</v>
      </c>
    </row>
    <row r="12" spans="1:27" ht="15.75">
      <c r="A12" s="606" t="s">
        <v>435</v>
      </c>
      <c r="B12" s="605">
        <v>1776.316</v>
      </c>
      <c r="C12" s="607">
        <v>3581</v>
      </c>
      <c r="D12" s="653">
        <v>3.3480399733109167</v>
      </c>
      <c r="E12" s="829"/>
      <c r="F12"/>
      <c r="G12"/>
      <c r="H12"/>
      <c r="I12"/>
      <c r="J12" s="661"/>
      <c r="K12" s="604" t="s">
        <v>435</v>
      </c>
      <c r="L12" s="605">
        <v>1595.097</v>
      </c>
      <c r="M12" s="605">
        <v>297.13</v>
      </c>
      <c r="N12" s="652">
        <v>5.3683471880994853</v>
      </c>
      <c r="O12" s="661"/>
      <c r="P12" s="604" t="s">
        <v>212</v>
      </c>
      <c r="Q12" s="605">
        <v>615.93799999999999</v>
      </c>
      <c r="R12" s="605">
        <v>140.91300000000001</v>
      </c>
      <c r="S12" s="652">
        <v>4.3710516417931631</v>
      </c>
    </row>
    <row r="13" spans="1:27" ht="15.75">
      <c r="A13" s="606" t="s">
        <v>206</v>
      </c>
      <c r="B13" s="605">
        <v>1661.752</v>
      </c>
      <c r="C13" s="605">
        <v>1057</v>
      </c>
      <c r="D13" s="652">
        <v>3.0686694169396622</v>
      </c>
      <c r="E13" s="829"/>
      <c r="F13"/>
      <c r="G13"/>
      <c r="H13"/>
      <c r="I13"/>
      <c r="J13" s="661"/>
      <c r="K13" s="604" t="s">
        <v>192</v>
      </c>
      <c r="L13" s="605">
        <v>1266.4949999999999</v>
      </c>
      <c r="M13" s="605">
        <v>504.62799999999999</v>
      </c>
      <c r="N13" s="652">
        <v>2.5097596645449718</v>
      </c>
      <c r="O13" s="661"/>
      <c r="P13" s="604" t="s">
        <v>201</v>
      </c>
      <c r="Q13" s="605">
        <v>435.23099999999999</v>
      </c>
      <c r="R13" s="605">
        <v>233.827</v>
      </c>
      <c r="S13" s="652">
        <v>1.861337655617187</v>
      </c>
    </row>
    <row r="14" spans="1:27" ht="16.5" thickBot="1">
      <c r="A14" s="952" t="s">
        <v>214</v>
      </c>
      <c r="B14" s="945">
        <v>1416.847</v>
      </c>
      <c r="C14" s="953">
        <v>3993</v>
      </c>
      <c r="D14" s="954">
        <v>1.6238599089073233</v>
      </c>
      <c r="E14" s="829"/>
      <c r="J14" s="661"/>
      <c r="K14" s="604" t="s">
        <v>210</v>
      </c>
      <c r="L14" s="605">
        <v>788.03</v>
      </c>
      <c r="M14" s="605">
        <v>211.58699999999999</v>
      </c>
      <c r="N14" s="652">
        <v>3.7243781517768104</v>
      </c>
      <c r="O14" s="661"/>
      <c r="P14" s="604" t="s">
        <v>192</v>
      </c>
      <c r="Q14" s="605">
        <v>334.16300000000001</v>
      </c>
      <c r="R14" s="605">
        <v>69.793000000000006</v>
      </c>
      <c r="S14" s="652">
        <v>4.7879156935509286</v>
      </c>
    </row>
    <row r="15" spans="1:27" ht="16.5" thickBot="1">
      <c r="A15" s="1041" t="s">
        <v>322</v>
      </c>
      <c r="B15" s="608">
        <v>22058.772000000001</v>
      </c>
      <c r="C15" s="608">
        <v>39686</v>
      </c>
      <c r="D15" s="732">
        <v>2.1801759774719738</v>
      </c>
      <c r="E15" s="829"/>
      <c r="J15" s="661"/>
      <c r="K15" s="604" t="s">
        <v>213</v>
      </c>
      <c r="L15" s="605">
        <v>764.42</v>
      </c>
      <c r="M15" s="605">
        <v>318.03800000000001</v>
      </c>
      <c r="N15" s="652">
        <v>2.4035492614090139</v>
      </c>
      <c r="O15" s="661"/>
      <c r="P15" s="604" t="s">
        <v>206</v>
      </c>
      <c r="Q15" s="605">
        <v>249.46299999999999</v>
      </c>
      <c r="R15" s="605">
        <v>53.247</v>
      </c>
      <c r="S15" s="652">
        <v>4.6850151182226227</v>
      </c>
    </row>
    <row r="16" spans="1:27" ht="15.75">
      <c r="A16"/>
      <c r="B16"/>
      <c r="C16"/>
      <c r="D16"/>
      <c r="E16" s="829"/>
      <c r="J16" s="661"/>
      <c r="K16" s="604" t="s">
        <v>205</v>
      </c>
      <c r="L16" s="605">
        <v>336.22300000000001</v>
      </c>
      <c r="M16" s="605">
        <v>148.47999999999999</v>
      </c>
      <c r="N16" s="652">
        <v>2.2644329202586211</v>
      </c>
      <c r="O16" s="661"/>
      <c r="P16" s="604" t="s">
        <v>210</v>
      </c>
      <c r="Q16" s="605">
        <v>181.572</v>
      </c>
      <c r="R16" s="605">
        <v>145.90700000000001</v>
      </c>
      <c r="S16" s="652">
        <v>1.2444365246355555</v>
      </c>
    </row>
    <row r="17" spans="1:19" ht="16.5" thickBot="1">
      <c r="A17"/>
      <c r="B17"/>
      <c r="C17"/>
      <c r="D17"/>
      <c r="E17" s="828"/>
      <c r="J17" s="661"/>
      <c r="K17" s="604" t="s">
        <v>209</v>
      </c>
      <c r="L17" s="605">
        <v>294.04700000000003</v>
      </c>
      <c r="M17" s="605">
        <v>79.25</v>
      </c>
      <c r="N17" s="652">
        <v>3.7103722397476342</v>
      </c>
      <c r="O17" s="661"/>
      <c r="P17" s="604" t="s">
        <v>209</v>
      </c>
      <c r="Q17" s="605">
        <v>142.685</v>
      </c>
      <c r="R17" s="605">
        <v>40.1</v>
      </c>
      <c r="S17" s="652">
        <v>3.5582294264339152</v>
      </c>
    </row>
    <row r="18" spans="1:19" ht="16.5" thickBot="1">
      <c r="A18"/>
      <c r="B18"/>
      <c r="C18"/>
      <c r="D18"/>
      <c r="E18" s="830"/>
      <c r="K18" s="1048" t="s">
        <v>194</v>
      </c>
      <c r="L18" s="945">
        <v>293.38600000000002</v>
      </c>
      <c r="M18" s="945">
        <v>93.277000000000001</v>
      </c>
      <c r="N18" s="1049">
        <v>3.145319853768882</v>
      </c>
      <c r="O18" s="661"/>
      <c r="P18" s="946" t="s">
        <v>322</v>
      </c>
      <c r="Q18" s="608">
        <v>7229.3680000000004</v>
      </c>
      <c r="R18" s="608">
        <v>1955.74</v>
      </c>
      <c r="S18" s="732">
        <v>3.6964872631331365</v>
      </c>
    </row>
    <row r="19" spans="1:19" ht="16.5" thickBot="1">
      <c r="A19"/>
      <c r="B19"/>
      <c r="C19"/>
      <c r="D19"/>
      <c r="E19" s="831"/>
      <c r="J19" s="661"/>
      <c r="K19" s="946" t="s">
        <v>322</v>
      </c>
      <c r="L19" s="608">
        <v>16301.165999999999</v>
      </c>
      <c r="M19" s="608">
        <v>4684.085</v>
      </c>
      <c r="N19" s="732">
        <v>3.4801174615746722</v>
      </c>
      <c r="O19" s="661"/>
      <c r="P19"/>
      <c r="Q19"/>
      <c r="R19"/>
      <c r="S19"/>
    </row>
    <row r="20" spans="1:19" ht="15" customHeight="1">
      <c r="A20"/>
      <c r="B20"/>
      <c r="C20"/>
      <c r="D20"/>
      <c r="E20" s="831"/>
      <c r="J20" s="661"/>
      <c r="K20"/>
      <c r="L20"/>
      <c r="M20"/>
      <c r="N20"/>
      <c r="O20" s="661"/>
      <c r="P20"/>
      <c r="Q20"/>
      <c r="R20"/>
      <c r="S20"/>
    </row>
    <row r="21" spans="1:19">
      <c r="A21" s="1244" t="s">
        <v>463</v>
      </c>
      <c r="E21" s="832"/>
      <c r="J21" s="661"/>
      <c r="K21"/>
      <c r="L21"/>
      <c r="M21"/>
      <c r="N21"/>
      <c r="P21"/>
      <c r="Q21"/>
      <c r="R21"/>
      <c r="S21"/>
    </row>
    <row r="22" spans="1:19">
      <c r="A22" s="1244"/>
      <c r="F22" s="1116"/>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44"/>
      <c r="K26"/>
      <c r="L26"/>
      <c r="M26"/>
      <c r="N26"/>
    </row>
    <row r="27" spans="1:19">
      <c r="A27"/>
      <c r="B27"/>
      <c r="C27"/>
      <c r="D27"/>
      <c r="E27"/>
      <c r="F27"/>
      <c r="G27"/>
      <c r="H27"/>
      <c r="I27"/>
      <c r="J27"/>
      <c r="K27"/>
      <c r="L27"/>
      <c r="M27"/>
      <c r="N27"/>
    </row>
    <row r="28" spans="1:19">
      <c r="A28"/>
      <c r="B28"/>
      <c r="C28"/>
      <c r="D28"/>
      <c r="E28"/>
      <c r="F28"/>
      <c r="G28"/>
      <c r="H28"/>
      <c r="I28"/>
      <c r="J28"/>
      <c r="K28"/>
      <c r="L28"/>
      <c r="M28"/>
      <c r="N28"/>
    </row>
    <row r="29" spans="1:19">
      <c r="A29"/>
      <c r="B29"/>
      <c r="C29"/>
      <c r="D29"/>
      <c r="E29"/>
      <c r="F29"/>
      <c r="G29"/>
      <c r="H29"/>
      <c r="I29"/>
      <c r="J29"/>
      <c r="K29"/>
      <c r="L29"/>
      <c r="M29"/>
      <c r="N29"/>
    </row>
    <row r="30" spans="1:19">
      <c r="A30"/>
      <c r="B30"/>
      <c r="C30"/>
      <c r="D30"/>
      <c r="E30"/>
      <c r="F30"/>
      <c r="G30"/>
      <c r="H30"/>
      <c r="I30"/>
      <c r="J30"/>
      <c r="K30"/>
      <c r="L30"/>
      <c r="M30"/>
      <c r="N30"/>
    </row>
    <row r="31" spans="1:19">
      <c r="A31"/>
      <c r="B31"/>
      <c r="C31"/>
      <c r="D31"/>
      <c r="E31"/>
      <c r="F31"/>
      <c r="G31"/>
      <c r="H31"/>
      <c r="I31"/>
      <c r="J31"/>
      <c r="K31"/>
      <c r="L31"/>
      <c r="M31"/>
      <c r="N31"/>
    </row>
    <row r="32" spans="1:19">
      <c r="A32"/>
      <c r="B32"/>
      <c r="C32"/>
      <c r="D32"/>
      <c r="E32"/>
      <c r="F32"/>
      <c r="G32"/>
      <c r="H32"/>
      <c r="I32"/>
      <c r="J32"/>
      <c r="K32"/>
      <c r="L32"/>
      <c r="M32"/>
      <c r="N32"/>
    </row>
    <row r="33" spans="1:14">
      <c r="A33"/>
      <c r="B33"/>
      <c r="C33"/>
      <c r="D33"/>
      <c r="E33"/>
      <c r="F33"/>
      <c r="G33"/>
      <c r="H33"/>
      <c r="I33"/>
      <c r="J33"/>
      <c r="K33"/>
      <c r="L33"/>
      <c r="M33"/>
      <c r="N33"/>
    </row>
    <row r="34" spans="1:14">
      <c r="A34"/>
      <c r="B34"/>
      <c r="C34"/>
      <c r="D34"/>
      <c r="E34"/>
      <c r="F34"/>
      <c r="G34"/>
      <c r="H34"/>
      <c r="I34"/>
      <c r="J34"/>
      <c r="K34"/>
      <c r="L34"/>
      <c r="M34"/>
      <c r="N34"/>
    </row>
    <row r="35" spans="1:14">
      <c r="A35"/>
      <c r="B35"/>
      <c r="C35"/>
      <c r="D35"/>
      <c r="E35"/>
      <c r="F35"/>
      <c r="G35"/>
      <c r="H35"/>
      <c r="I35"/>
      <c r="J35"/>
      <c r="K35"/>
    </row>
    <row r="36" spans="1:14">
      <c r="A36"/>
      <c r="B36"/>
      <c r="C36"/>
      <c r="D36"/>
      <c r="E36"/>
      <c r="F36"/>
      <c r="G36"/>
      <c r="H36"/>
      <c r="I36"/>
      <c r="J36"/>
      <c r="K36"/>
    </row>
    <row r="37" spans="1:14">
      <c r="A37"/>
      <c r="B37"/>
      <c r="C37"/>
      <c r="D37"/>
      <c r="E37"/>
      <c r="F37"/>
      <c r="G37"/>
      <c r="H37"/>
      <c r="I37"/>
      <c r="J37"/>
      <c r="K37"/>
    </row>
    <row r="38" spans="1:14">
      <c r="A38"/>
      <c r="B38"/>
      <c r="C38"/>
      <c r="D38"/>
      <c r="E38"/>
      <c r="F38"/>
      <c r="G38"/>
      <c r="H38"/>
      <c r="I38"/>
      <c r="J38"/>
      <c r="K38"/>
    </row>
    <row r="39" spans="1:14">
      <c r="A39"/>
      <c r="B39"/>
      <c r="C39"/>
      <c r="D39"/>
      <c r="E39"/>
      <c r="F39"/>
      <c r="G39"/>
      <c r="H39"/>
      <c r="I39"/>
      <c r="J39"/>
      <c r="K39"/>
    </row>
    <row r="40" spans="1:14">
      <c r="A40"/>
      <c r="B40"/>
      <c r="C40"/>
      <c r="D40"/>
      <c r="E40"/>
      <c r="F40"/>
      <c r="G40"/>
      <c r="H40"/>
      <c r="I40"/>
      <c r="J40"/>
      <c r="K40"/>
    </row>
    <row r="41" spans="1:14">
      <c r="A41"/>
      <c r="B41"/>
      <c r="C41"/>
      <c r="D41"/>
      <c r="E41"/>
      <c r="F41"/>
      <c r="G41"/>
      <c r="H41"/>
      <c r="I41"/>
      <c r="J41"/>
      <c r="K41"/>
    </row>
    <row r="42" spans="1:14">
      <c r="A42"/>
      <c r="B42"/>
      <c r="C42"/>
      <c r="D42"/>
      <c r="E42"/>
      <c r="F42"/>
      <c r="G42"/>
      <c r="H42"/>
      <c r="I42"/>
      <c r="J42"/>
      <c r="K42"/>
    </row>
    <row r="43" spans="1:14">
      <c r="A43"/>
      <c r="B43"/>
      <c r="C43"/>
      <c r="D43"/>
      <c r="E43"/>
      <c r="F43"/>
      <c r="G43"/>
      <c r="H43"/>
      <c r="I43"/>
      <c r="J43"/>
      <c r="K43"/>
    </row>
    <row r="44" spans="1:14">
      <c r="A44"/>
      <c r="B44"/>
      <c r="C44"/>
      <c r="D44"/>
      <c r="E44"/>
      <c r="F44"/>
      <c r="G44"/>
      <c r="H44"/>
      <c r="I44"/>
      <c r="J44"/>
      <c r="K44"/>
    </row>
    <row r="45" spans="1:14">
      <c r="A45"/>
      <c r="B45"/>
      <c r="C45"/>
      <c r="D45"/>
      <c r="E45"/>
      <c r="F45"/>
      <c r="G45"/>
      <c r="H45"/>
      <c r="I45"/>
      <c r="J45"/>
      <c r="K45"/>
    </row>
    <row r="46" spans="1:14">
      <c r="A46"/>
      <c r="B46"/>
      <c r="C46"/>
      <c r="D46"/>
      <c r="E46"/>
      <c r="F46"/>
      <c r="G46"/>
      <c r="H46"/>
      <c r="I46"/>
      <c r="J46"/>
      <c r="K46"/>
    </row>
    <row r="47" spans="1:14">
      <c r="A47"/>
      <c r="B47"/>
      <c r="C47"/>
      <c r="D47"/>
      <c r="E47"/>
      <c r="F47"/>
      <c r="G47"/>
      <c r="H47"/>
      <c r="I47"/>
      <c r="J47"/>
      <c r="K47"/>
    </row>
    <row r="48" spans="1:14">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sheetData>
  <sortState ref="P8:S25">
    <sortCondition descending="1" ref="Q8:Q25"/>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86" t="s">
        <v>441</v>
      </c>
      <c r="B5" s="1386"/>
      <c r="C5" s="1386"/>
      <c r="D5" s="1386"/>
      <c r="E5" s="1386"/>
      <c r="F5" s="1386"/>
      <c r="H5" s="651" t="s">
        <v>331</v>
      </c>
    </row>
    <row r="6" spans="1:10" ht="15.75" customHeight="1" thickBot="1">
      <c r="A6" s="1387" t="s">
        <v>170</v>
      </c>
      <c r="B6" s="1389" t="s">
        <v>442</v>
      </c>
      <c r="C6" s="1390"/>
      <c r="D6" s="1391"/>
      <c r="E6" s="1392" t="s">
        <v>443</v>
      </c>
      <c r="F6" s="1387" t="s">
        <v>444</v>
      </c>
    </row>
    <row r="7" spans="1:10" ht="31.5" customHeight="1" thickBot="1">
      <c r="A7" s="1388"/>
      <c r="B7" s="849" t="s">
        <v>312</v>
      </c>
      <c r="C7" s="849" t="s">
        <v>320</v>
      </c>
      <c r="D7" s="849" t="s">
        <v>321</v>
      </c>
      <c r="E7" s="1393"/>
      <c r="F7" s="1388"/>
    </row>
    <row r="8" spans="1:10" ht="17.25" customHeight="1" thickBot="1">
      <c r="A8" s="850" t="s">
        <v>171</v>
      </c>
      <c r="B8" s="735">
        <v>13872.912</v>
      </c>
      <c r="C8" s="735">
        <v>4836.6369999999997</v>
      </c>
      <c r="D8" s="888">
        <f t="shared" ref="D8:D13" si="0">(C8/B8)*100</f>
        <v>34.86389158959561</v>
      </c>
      <c r="E8" s="735">
        <v>10934.939</v>
      </c>
      <c r="F8" s="888">
        <f t="shared" ref="F8:F13" si="1">((B8-E8)/E8)*100</f>
        <v>26.867758475836034</v>
      </c>
      <c r="H8" s="680" t="s">
        <v>172</v>
      </c>
    </row>
    <row r="9" spans="1:10" ht="18" customHeight="1" thickBot="1">
      <c r="A9" s="851" t="s">
        <v>173</v>
      </c>
      <c r="B9" s="736">
        <v>49967</v>
      </c>
      <c r="C9" s="736">
        <v>10098</v>
      </c>
      <c r="D9" s="889">
        <f t="shared" si="0"/>
        <v>20.209338163187702</v>
      </c>
      <c r="E9" s="736">
        <v>51011</v>
      </c>
      <c r="F9" s="889">
        <f t="shared" si="1"/>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B11+B12</f>
        <v>377786.21299999999</v>
      </c>
      <c r="C13" s="735">
        <f>C11+C12</f>
        <v>33423.286</v>
      </c>
      <c r="D13" s="891">
        <f t="shared" si="0"/>
        <v>8.8471428680749664</v>
      </c>
      <c r="E13" s="735">
        <f>E11+E12</f>
        <v>395846.44400000002</v>
      </c>
      <c r="F13" s="891">
        <f t="shared" si="1"/>
        <v>-4.5624335582006719</v>
      </c>
    </row>
    <row r="16" spans="1:10" ht="15.75">
      <c r="A16" s="570" t="s">
        <v>307</v>
      </c>
    </row>
    <row r="18" spans="1:16" ht="33" customHeight="1" thickBot="1">
      <c r="A18" s="1386" t="s">
        <v>445</v>
      </c>
      <c r="B18" s="1386"/>
      <c r="C18" s="1386"/>
      <c r="D18" s="1386"/>
      <c r="E18" s="1386"/>
      <c r="F18" s="1386"/>
      <c r="K18" s="106"/>
      <c r="L18" s="106"/>
    </row>
    <row r="19" spans="1:16" ht="24.75" customHeight="1" thickBot="1">
      <c r="A19" s="1397" t="s">
        <v>177</v>
      </c>
      <c r="B19" s="1405" t="s">
        <v>442</v>
      </c>
      <c r="C19" s="1406"/>
      <c r="D19" s="1407"/>
      <c r="E19" s="1408" t="s">
        <v>443</v>
      </c>
      <c r="F19" s="1397" t="s">
        <v>444</v>
      </c>
      <c r="J19" s="106"/>
      <c r="K19" s="106"/>
      <c r="L19" s="106"/>
    </row>
    <row r="20" spans="1:16" ht="21" customHeight="1" thickBot="1">
      <c r="A20" s="1398"/>
      <c r="B20" s="879" t="s">
        <v>312</v>
      </c>
      <c r="C20" s="879" t="s">
        <v>320</v>
      </c>
      <c r="D20" s="879" t="s">
        <v>321</v>
      </c>
      <c r="E20" s="1409"/>
      <c r="F20" s="1404"/>
      <c r="J20" s="106"/>
      <c r="K20" s="106"/>
      <c r="L20" s="892"/>
    </row>
    <row r="21" spans="1:16" ht="15.75" thickBot="1">
      <c r="A21" s="568" t="s">
        <v>171</v>
      </c>
      <c r="B21" s="735">
        <v>32701.297999999999</v>
      </c>
      <c r="C21" s="741">
        <v>0</v>
      </c>
      <c r="D21" s="888">
        <f t="shared" ref="D21:D26" si="2">(C21/B21)*100</f>
        <v>0</v>
      </c>
      <c r="E21" s="735">
        <v>45324.656000000003</v>
      </c>
      <c r="F21" s="888">
        <f t="shared" ref="F21:F26" si="3">((B21-E21)/E21)*100</f>
        <v>-27.850973651074156</v>
      </c>
      <c r="H21" s="680" t="s">
        <v>178</v>
      </c>
      <c r="J21" s="106"/>
      <c r="K21" s="106"/>
      <c r="L21" s="106"/>
    </row>
    <row r="22" spans="1:16" ht="15.75" thickBot="1">
      <c r="A22" s="568" t="s">
        <v>173</v>
      </c>
      <c r="B22" s="735">
        <v>157627</v>
      </c>
      <c r="C22" s="741">
        <v>0</v>
      </c>
      <c r="D22" s="889">
        <f t="shared" si="2"/>
        <v>0</v>
      </c>
      <c r="E22" s="735">
        <v>192967</v>
      </c>
      <c r="F22" s="889">
        <f t="shared" si="3"/>
        <v>-18.314012240434892</v>
      </c>
      <c r="H22" s="650">
        <f>B22-E22</f>
        <v>-35340</v>
      </c>
      <c r="K22" s="106"/>
      <c r="L22" s="106"/>
    </row>
    <row r="23" spans="1:16" ht="15.75" thickBot="1">
      <c r="A23" s="569" t="s">
        <v>306</v>
      </c>
      <c r="B23" s="738">
        <v>47828</v>
      </c>
      <c r="C23" s="742">
        <v>0</v>
      </c>
      <c r="D23" s="889">
        <f t="shared" si="2"/>
        <v>0</v>
      </c>
      <c r="E23" s="738">
        <v>52966</v>
      </c>
      <c r="F23" s="889">
        <f t="shared" si="3"/>
        <v>-9.7005626250802397</v>
      </c>
    </row>
    <row r="24" spans="1:16" ht="15.75" thickBot="1">
      <c r="A24" s="568" t="s">
        <v>174</v>
      </c>
      <c r="B24" s="735">
        <v>16828.11</v>
      </c>
      <c r="C24" s="743">
        <v>52.972999999999999</v>
      </c>
      <c r="D24" s="890">
        <f t="shared" si="2"/>
        <v>0.31478876712833465</v>
      </c>
      <c r="E24" s="735">
        <v>17494.170999999998</v>
      </c>
      <c r="F24" s="890">
        <f t="shared" si="3"/>
        <v>-3.8073310247167353</v>
      </c>
    </row>
    <row r="25" spans="1:16" ht="15.75" thickBot="1">
      <c r="A25" s="568" t="s">
        <v>175</v>
      </c>
      <c r="B25" s="735">
        <v>5128.2700000000004</v>
      </c>
      <c r="C25" s="743">
        <v>54.781999999999996</v>
      </c>
      <c r="D25" s="889">
        <f t="shared" si="2"/>
        <v>1.0682354868210917</v>
      </c>
      <c r="E25" s="735">
        <v>5563.3559999999998</v>
      </c>
      <c r="F25" s="889">
        <f t="shared" si="3"/>
        <v>-7.8205672978683971</v>
      </c>
    </row>
    <row r="26" spans="1:16" ht="15.75" thickBot="1">
      <c r="A26" s="568" t="s">
        <v>176</v>
      </c>
      <c r="B26" s="735">
        <f>B24+B25</f>
        <v>21956.38</v>
      </c>
      <c r="C26" s="744">
        <f>C24+C25</f>
        <v>107.755</v>
      </c>
      <c r="D26" s="891">
        <f t="shared" si="2"/>
        <v>0.49076851466407484</v>
      </c>
      <c r="E26" s="735">
        <f>E24+E25</f>
        <v>23057.526999999998</v>
      </c>
      <c r="F26" s="891">
        <f t="shared" si="3"/>
        <v>-4.7756509186783012</v>
      </c>
      <c r="P26" s="1089"/>
    </row>
    <row r="27" spans="1:16" ht="16.5" customHeight="1">
      <c r="A27" s="1399"/>
      <c r="B27" s="1399"/>
      <c r="C27" s="1399"/>
      <c r="D27" s="1399"/>
      <c r="E27" s="1399"/>
      <c r="F27" s="1399"/>
      <c r="J27" s="106"/>
      <c r="K27" s="106"/>
      <c r="L27" s="106"/>
    </row>
    <row r="28" spans="1:16">
      <c r="B28" s="573"/>
      <c r="C28" s="574"/>
      <c r="D28" s="574"/>
      <c r="E28" s="574"/>
      <c r="F28" s="575"/>
      <c r="I28" s="106"/>
      <c r="J28" s="106"/>
      <c r="K28" s="106"/>
      <c r="L28" s="106"/>
    </row>
    <row r="29" spans="1:16" ht="15">
      <c r="A29" s="1244" t="s">
        <v>463</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96"/>
      <c r="D32" s="1396"/>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96"/>
      <c r="C43" s="1396"/>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00" t="s">
        <v>446</v>
      </c>
      <c r="B2" s="1400"/>
      <c r="C2" s="1400"/>
      <c r="D2" s="1400"/>
      <c r="E2" s="1400"/>
      <c r="F2" s="1400"/>
      <c r="G2" s="1400"/>
      <c r="H2" s="1400"/>
      <c r="I2" s="1400"/>
      <c r="J2" s="1400"/>
      <c r="K2" s="1400"/>
      <c r="L2" s="1400"/>
      <c r="M2" s="1400"/>
      <c r="N2" s="1400"/>
      <c r="O2" s="1400"/>
      <c r="P2" s="1400"/>
      <c r="Q2" s="1400"/>
      <c r="R2" s="1400"/>
      <c r="S2" s="1400"/>
      <c r="T2" s="1400"/>
      <c r="U2" s="1400"/>
      <c r="V2" s="1400"/>
      <c r="W2" s="1400"/>
      <c r="X2" s="1400"/>
    </row>
    <row r="3" spans="1:24" ht="15.75" customHeight="1">
      <c r="A3" s="1401" t="s">
        <v>447</v>
      </c>
      <c r="B3" s="1401"/>
      <c r="C3" s="1401"/>
      <c r="D3" s="1401"/>
      <c r="E3" s="1401"/>
      <c r="F3" s="1401"/>
      <c r="P3" s="589"/>
    </row>
    <row r="4" spans="1:24" ht="4.5" customHeight="1">
      <c r="A4" s="590"/>
      <c r="B4" s="590"/>
      <c r="C4" s="588"/>
      <c r="D4" s="588"/>
    </row>
    <row r="5" spans="1:24" ht="15.75" thickBot="1">
      <c r="A5" s="591" t="s">
        <v>179</v>
      </c>
      <c r="B5" s="1402" t="s">
        <v>180</v>
      </c>
      <c r="C5" s="1402"/>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435</v>
      </c>
      <c r="G9" s="945">
        <v>451.22199999999998</v>
      </c>
      <c r="H9" s="945">
        <v>2476</v>
      </c>
      <c r="I9" s="1063">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322</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4">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322</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6"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450</v>
      </c>
      <c r="Q31" s="945">
        <v>2408.4180000000001</v>
      </c>
      <c r="R31" s="945">
        <v>607.25099999999998</v>
      </c>
      <c r="S31" s="1049">
        <v>3.9660996853031123</v>
      </c>
    </row>
    <row r="32" spans="1:19" ht="16.5" thickBot="1">
      <c r="A32" s="1244" t="s">
        <v>463</v>
      </c>
      <c r="B32" s="106"/>
      <c r="C32" s="106"/>
      <c r="D32" s="106"/>
      <c r="E32" s="106"/>
      <c r="F32" s="106"/>
      <c r="G32" s="106"/>
      <c r="H32" s="106"/>
      <c r="I32" s="106"/>
      <c r="J32" s="106"/>
      <c r="K32" s="106"/>
      <c r="L32" s="106"/>
      <c r="M32" s="106"/>
      <c r="N32" s="106"/>
      <c r="P32" s="946"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00" t="s">
        <v>451</v>
      </c>
      <c r="B2" s="1400"/>
      <c r="C2" s="1400"/>
      <c r="D2" s="1400"/>
      <c r="E2" s="1400"/>
      <c r="F2" s="1400"/>
      <c r="G2" s="1400"/>
      <c r="H2" s="1400"/>
      <c r="I2" s="1400"/>
      <c r="J2" s="1400"/>
      <c r="K2" s="1400"/>
      <c r="L2" s="1400"/>
      <c r="M2" s="1400"/>
      <c r="N2" s="1400"/>
      <c r="O2" s="1400"/>
      <c r="P2" s="1400"/>
      <c r="Q2" s="1400"/>
      <c r="R2" s="1400"/>
      <c r="S2" s="1400"/>
      <c r="T2" s="1400"/>
      <c r="U2" s="1400"/>
      <c r="V2" s="1400"/>
      <c r="W2" s="1400"/>
      <c r="X2" s="1400"/>
      <c r="Y2" s="1400"/>
      <c r="Z2" s="1400"/>
      <c r="AA2" s="1400"/>
    </row>
    <row r="3" spans="1:27" ht="18" customHeight="1">
      <c r="A3" s="1403" t="s">
        <v>452</v>
      </c>
      <c r="B3" s="1403"/>
      <c r="C3" s="1403"/>
      <c r="D3" s="1403"/>
      <c r="E3" s="1403"/>
      <c r="F3" s="1403"/>
      <c r="G3" s="140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322</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41" t="s">
        <v>322</v>
      </c>
      <c r="B19" s="608">
        <v>74448.308999999994</v>
      </c>
      <c r="C19" s="1103">
        <v>157627</v>
      </c>
      <c r="D19" s="1104">
        <v>2.2766163288074988</v>
      </c>
      <c r="E19" s="831"/>
      <c r="F19" s="106"/>
      <c r="G19" s="106"/>
      <c r="H19" s="106"/>
      <c r="I19" s="106"/>
      <c r="J19" s="661"/>
      <c r="K19" s="946"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44" t="s">
        <v>463</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7" zoomScale="80" zoomScaleNormal="80" workbookViewId="0">
      <selection activeCell="C686" sqref="C686"/>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15" t="s">
        <v>258</v>
      </c>
      <c r="C5" s="1415"/>
      <c r="D5" s="1415"/>
      <c r="E5" s="1415"/>
      <c r="F5" s="1415"/>
      <c r="G5" s="1415"/>
      <c r="H5" s="1415"/>
      <c r="I5" s="1415"/>
      <c r="J5" s="1415"/>
      <c r="K5" s="1415"/>
      <c r="L5" s="1415"/>
    </row>
    <row r="6" spans="2:13" ht="18">
      <c r="B6" s="666"/>
      <c r="C6" s="666"/>
      <c r="D6" s="666"/>
      <c r="E6" s="666"/>
      <c r="F6" s="439" t="s">
        <v>259</v>
      </c>
      <c r="G6" s="666"/>
      <c r="H6" s="666"/>
      <c r="I6" s="666"/>
      <c r="J6" s="666"/>
      <c r="K6" s="666"/>
      <c r="L6" s="666"/>
    </row>
    <row r="7" spans="2:13" s="440" customFormat="1" ht="15">
      <c r="B7" s="1416" t="s">
        <v>260</v>
      </c>
      <c r="C7" s="1418" t="s">
        <v>22</v>
      </c>
      <c r="D7" s="1418" t="s">
        <v>261</v>
      </c>
      <c r="E7" s="1420" t="s">
        <v>262</v>
      </c>
      <c r="F7" s="1421"/>
      <c r="G7" s="1422"/>
      <c r="H7" s="1423" t="s">
        <v>263</v>
      </c>
      <c r="I7" s="1425" t="s">
        <v>264</v>
      </c>
      <c r="J7" s="1426"/>
      <c r="K7" s="1426"/>
      <c r="L7" s="1416"/>
    </row>
    <row r="8" spans="2:13">
      <c r="B8" s="1417"/>
      <c r="C8" s="1419"/>
      <c r="D8" s="1419"/>
      <c r="E8" s="1427" t="s">
        <v>265</v>
      </c>
      <c r="F8" s="1418" t="s">
        <v>266</v>
      </c>
      <c r="G8" s="1418" t="s">
        <v>267</v>
      </c>
      <c r="H8" s="1424"/>
      <c r="I8" s="1427" t="s">
        <v>268</v>
      </c>
      <c r="J8" s="1427" t="s">
        <v>24</v>
      </c>
      <c r="K8" s="1418" t="s">
        <v>269</v>
      </c>
      <c r="L8" s="1427" t="s">
        <v>270</v>
      </c>
    </row>
    <row r="9" spans="2:13">
      <c r="B9" s="1417"/>
      <c r="C9" s="1419"/>
      <c r="D9" s="1419"/>
      <c r="E9" s="1428"/>
      <c r="F9" s="1419"/>
      <c r="G9" s="1419"/>
      <c r="H9" s="1424"/>
      <c r="I9" s="1428"/>
      <c r="J9" s="1428"/>
      <c r="K9" s="1443"/>
      <c r="L9" s="1428"/>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14"/>
      <c r="O105" s="1414"/>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14"/>
      <c r="O121" s="1414"/>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14"/>
      <c r="O145" s="1414"/>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14"/>
      <c r="O171" s="1414"/>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48" t="s">
        <v>296</v>
      </c>
      <c r="D177" s="1448"/>
      <c r="E177" s="1448"/>
      <c r="F177" s="1448"/>
      <c r="G177" s="1448"/>
      <c r="H177" s="1448"/>
      <c r="I177" s="1448"/>
      <c r="J177" s="1448"/>
      <c r="K177" s="1448"/>
      <c r="L177" s="1449"/>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29" t="s">
        <v>260</v>
      </c>
      <c r="C194" s="1431" t="s">
        <v>22</v>
      </c>
      <c r="D194" s="1431" t="s">
        <v>261</v>
      </c>
      <c r="E194" s="1433" t="s">
        <v>262</v>
      </c>
      <c r="F194" s="1434"/>
      <c r="G194" s="1435"/>
      <c r="H194" s="1436" t="s">
        <v>263</v>
      </c>
      <c r="I194" s="1438" t="s">
        <v>264</v>
      </c>
      <c r="J194" s="1439"/>
      <c r="K194" s="1439"/>
      <c r="L194" s="1440"/>
    </row>
    <row r="195" spans="2:12" ht="12.75" customHeight="1">
      <c r="B195" s="1430"/>
      <c r="C195" s="1432"/>
      <c r="D195" s="1432"/>
      <c r="E195" s="1441" t="s">
        <v>265</v>
      </c>
      <c r="F195" s="1431" t="s">
        <v>266</v>
      </c>
      <c r="G195" s="1431" t="s">
        <v>267</v>
      </c>
      <c r="H195" s="1437"/>
      <c r="I195" s="1441" t="s">
        <v>268</v>
      </c>
      <c r="J195" s="1441" t="s">
        <v>24</v>
      </c>
      <c r="K195" s="1431" t="s">
        <v>269</v>
      </c>
      <c r="L195" s="1446" t="s">
        <v>270</v>
      </c>
    </row>
    <row r="196" spans="2:12" ht="12.75" customHeight="1">
      <c r="B196" s="1430"/>
      <c r="C196" s="1432"/>
      <c r="D196" s="1432"/>
      <c r="E196" s="1442"/>
      <c r="F196" s="1432"/>
      <c r="G196" s="1432"/>
      <c r="H196" s="1437"/>
      <c r="I196" s="1444"/>
      <c r="J196" s="1444"/>
      <c r="K196" s="1445"/>
      <c r="L196" s="1447"/>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48" t="s">
        <v>297</v>
      </c>
      <c r="D199" s="1448"/>
      <c r="E199" s="1448"/>
      <c r="F199" s="1448"/>
      <c r="G199" s="1448"/>
      <c r="H199" s="1448"/>
      <c r="I199" s="1448"/>
      <c r="J199" s="1448"/>
      <c r="K199" s="1448"/>
      <c r="L199" s="1449"/>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52" t="s">
        <v>260</v>
      </c>
      <c r="C234" s="1431" t="s">
        <v>22</v>
      </c>
      <c r="D234" s="1431" t="s">
        <v>261</v>
      </c>
      <c r="E234" s="1433" t="s">
        <v>262</v>
      </c>
      <c r="F234" s="1434"/>
      <c r="G234" s="1435"/>
      <c r="H234" s="1436" t="s">
        <v>263</v>
      </c>
      <c r="I234" s="1433" t="s">
        <v>264</v>
      </c>
      <c r="J234" s="1434"/>
      <c r="K234" s="1434"/>
      <c r="L234" s="1434"/>
    </row>
    <row r="235" spans="2:12">
      <c r="B235" s="1453"/>
      <c r="C235" s="1432"/>
      <c r="D235" s="1432"/>
      <c r="E235" s="1441" t="s">
        <v>265</v>
      </c>
      <c r="F235" s="1431" t="s">
        <v>266</v>
      </c>
      <c r="G235" s="1431" t="s">
        <v>267</v>
      </c>
      <c r="H235" s="1437"/>
      <c r="I235" s="1441" t="s">
        <v>268</v>
      </c>
      <c r="J235" s="1441" t="s">
        <v>24</v>
      </c>
      <c r="K235" s="1431" t="s">
        <v>269</v>
      </c>
      <c r="L235" s="1438" t="s">
        <v>270</v>
      </c>
    </row>
    <row r="236" spans="2:12">
      <c r="B236" s="1453"/>
      <c r="C236" s="1432"/>
      <c r="D236" s="1432"/>
      <c r="E236" s="1442"/>
      <c r="F236" s="1432"/>
      <c r="G236" s="1432"/>
      <c r="H236" s="1437"/>
      <c r="I236" s="1442"/>
      <c r="J236" s="1442"/>
      <c r="K236" s="1432"/>
      <c r="L236" s="1450"/>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51" t="s">
        <v>271</v>
      </c>
      <c r="D239" s="1451"/>
      <c r="E239" s="1451"/>
      <c r="F239" s="1451"/>
      <c r="G239" s="1451"/>
      <c r="H239" s="1451"/>
      <c r="I239" s="1451"/>
      <c r="J239" s="1451"/>
      <c r="K239" s="1451"/>
      <c r="L239" s="1451"/>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48" t="s">
        <v>296</v>
      </c>
      <c r="D256" s="1448"/>
      <c r="E256" s="1448"/>
      <c r="F256" s="1448"/>
      <c r="G256" s="1448"/>
      <c r="H256" s="1448"/>
      <c r="I256" s="1448"/>
      <c r="J256" s="1448"/>
      <c r="K256" s="1448"/>
      <c r="L256" s="1448"/>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54" t="s">
        <v>260</v>
      </c>
      <c r="C273" s="1431" t="s">
        <v>22</v>
      </c>
      <c r="D273" s="1431" t="s">
        <v>261</v>
      </c>
      <c r="E273" s="1433" t="s">
        <v>262</v>
      </c>
      <c r="F273" s="1434"/>
      <c r="G273" s="1435"/>
      <c r="H273" s="1436" t="s">
        <v>263</v>
      </c>
      <c r="I273" s="1438" t="s">
        <v>264</v>
      </c>
      <c r="J273" s="1439"/>
      <c r="K273" s="1439"/>
      <c r="L273" s="1439"/>
    </row>
    <row r="274" spans="2:12" ht="11.25" customHeight="1">
      <c r="B274" s="1455"/>
      <c r="C274" s="1432"/>
      <c r="D274" s="1432"/>
      <c r="E274" s="1441" t="s">
        <v>265</v>
      </c>
      <c r="F274" s="1431" t="s">
        <v>266</v>
      </c>
      <c r="G274" s="1431" t="s">
        <v>267</v>
      </c>
      <c r="H274" s="1437"/>
      <c r="I274" s="1441" t="s">
        <v>268</v>
      </c>
      <c r="J274" s="1441" t="s">
        <v>24</v>
      </c>
      <c r="K274" s="1431" t="s">
        <v>269</v>
      </c>
      <c r="L274" s="1438" t="s">
        <v>270</v>
      </c>
    </row>
    <row r="275" spans="2:12" ht="11.25" customHeight="1">
      <c r="B275" s="1455"/>
      <c r="C275" s="1432"/>
      <c r="D275" s="1432"/>
      <c r="E275" s="1442"/>
      <c r="F275" s="1432"/>
      <c r="G275" s="1432"/>
      <c r="H275" s="1437"/>
      <c r="I275" s="1444"/>
      <c r="J275" s="1444"/>
      <c r="K275" s="1445"/>
      <c r="L275" s="1450"/>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48" t="s">
        <v>297</v>
      </c>
      <c r="D278" s="1448"/>
      <c r="E278" s="1448"/>
      <c r="F278" s="1448"/>
      <c r="G278" s="1448"/>
      <c r="H278" s="1448"/>
      <c r="I278" s="1448"/>
      <c r="J278" s="1448"/>
      <c r="K278" s="1448"/>
      <c r="L278" s="1448"/>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41" t="s">
        <v>260</v>
      </c>
      <c r="C313" s="1431" t="s">
        <v>22</v>
      </c>
      <c r="D313" s="1431" t="s">
        <v>261</v>
      </c>
      <c r="E313" s="1433" t="s">
        <v>262</v>
      </c>
      <c r="F313" s="1434"/>
      <c r="G313" s="1435"/>
      <c r="H313" s="1431" t="s">
        <v>263</v>
      </c>
      <c r="I313" s="1433" t="s">
        <v>264</v>
      </c>
      <c r="J313" s="1434"/>
      <c r="K313" s="1434"/>
      <c r="L313" s="1435"/>
    </row>
    <row r="314" spans="2:12" ht="11.25" customHeight="1">
      <c r="B314" s="1442"/>
      <c r="C314" s="1432"/>
      <c r="D314" s="1432"/>
      <c r="E314" s="1458" t="s">
        <v>301</v>
      </c>
      <c r="F314" s="1461" t="s">
        <v>302</v>
      </c>
      <c r="G314" s="1461" t="s">
        <v>303</v>
      </c>
      <c r="H314" s="1432"/>
      <c r="I314" s="1441" t="s">
        <v>268</v>
      </c>
      <c r="J314" s="1441" t="s">
        <v>24</v>
      </c>
      <c r="K314" s="1431" t="s">
        <v>269</v>
      </c>
      <c r="L314" s="1441" t="s">
        <v>270</v>
      </c>
    </row>
    <row r="315" spans="2:12" ht="11.25" customHeight="1">
      <c r="B315" s="1444"/>
      <c r="C315" s="1445"/>
      <c r="D315" s="1445"/>
      <c r="E315" s="1460"/>
      <c r="F315" s="1462"/>
      <c r="G315" s="1462"/>
      <c r="H315" s="1445"/>
      <c r="I315" s="1444"/>
      <c r="J315" s="1444"/>
      <c r="K315" s="1445"/>
      <c r="L315" s="1444"/>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51" t="s">
        <v>271</v>
      </c>
      <c r="D318" s="1451"/>
      <c r="E318" s="1451"/>
      <c r="F318" s="1451"/>
      <c r="G318" s="1451"/>
      <c r="H318" s="1451"/>
      <c r="I318" s="1451"/>
      <c r="J318" s="1451"/>
      <c r="K318" s="1451"/>
      <c r="L318" s="1464"/>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48" t="s">
        <v>296</v>
      </c>
      <c r="D335" s="1448"/>
      <c r="E335" s="1448"/>
      <c r="F335" s="1448"/>
      <c r="G335" s="1448"/>
      <c r="H335" s="1448"/>
      <c r="I335" s="1448"/>
      <c r="J335" s="1448"/>
      <c r="K335" s="1448"/>
      <c r="L335" s="1465"/>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56" t="s">
        <v>260</v>
      </c>
      <c r="C352" s="1431" t="s">
        <v>22</v>
      </c>
      <c r="D352" s="1431" t="s">
        <v>261</v>
      </c>
      <c r="E352" s="1433" t="s">
        <v>262</v>
      </c>
      <c r="F352" s="1434"/>
      <c r="G352" s="1435"/>
      <c r="H352" s="1436" t="s">
        <v>263</v>
      </c>
      <c r="I352" s="1438" t="s">
        <v>264</v>
      </c>
      <c r="J352" s="1439"/>
      <c r="K352" s="1439"/>
      <c r="L352" s="1452"/>
    </row>
    <row r="353" spans="2:12" ht="11.25" customHeight="1">
      <c r="B353" s="1457"/>
      <c r="C353" s="1432"/>
      <c r="D353" s="1432"/>
      <c r="E353" s="1458" t="s">
        <v>301</v>
      </c>
      <c r="F353" s="1461" t="s">
        <v>302</v>
      </c>
      <c r="G353" s="1461" t="s">
        <v>303</v>
      </c>
      <c r="H353" s="1437"/>
      <c r="I353" s="1441" t="s">
        <v>268</v>
      </c>
      <c r="J353" s="1441" t="s">
        <v>24</v>
      </c>
      <c r="K353" s="1431" t="s">
        <v>269</v>
      </c>
      <c r="L353" s="1441" t="s">
        <v>270</v>
      </c>
    </row>
    <row r="354" spans="2:12" ht="11.25" customHeight="1">
      <c r="B354" s="1457"/>
      <c r="C354" s="1432"/>
      <c r="D354" s="1432"/>
      <c r="E354" s="1459"/>
      <c r="F354" s="1463"/>
      <c r="G354" s="1463"/>
      <c r="H354" s="1437"/>
      <c r="I354" s="1444"/>
      <c r="J354" s="1444"/>
      <c r="K354" s="1445"/>
      <c r="L354" s="1444"/>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48" t="s">
        <v>297</v>
      </c>
      <c r="D357" s="1448"/>
      <c r="E357" s="1448"/>
      <c r="F357" s="1448"/>
      <c r="G357" s="1448"/>
      <c r="H357" s="1448"/>
      <c r="I357" s="1448"/>
      <c r="J357" s="1448"/>
      <c r="K357" s="1448"/>
      <c r="L357" s="1465"/>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12" t="s">
        <v>260</v>
      </c>
      <c r="C393" s="1410" t="s">
        <v>22</v>
      </c>
      <c r="D393" s="1410" t="s">
        <v>261</v>
      </c>
      <c r="E393" s="1469" t="s">
        <v>262</v>
      </c>
      <c r="F393" s="1470"/>
      <c r="G393" s="1471"/>
      <c r="H393" s="1472" t="s">
        <v>263</v>
      </c>
      <c r="I393" s="1469" t="s">
        <v>264</v>
      </c>
      <c r="J393" s="1470"/>
      <c r="K393" s="1470"/>
      <c r="L393" s="1471"/>
    </row>
    <row r="394" spans="2:12" ht="11.25" customHeight="1">
      <c r="B394" s="1413"/>
      <c r="C394" s="1411"/>
      <c r="D394" s="1411"/>
      <c r="E394" s="1474" t="s">
        <v>301</v>
      </c>
      <c r="F394" s="1476" t="s">
        <v>302</v>
      </c>
      <c r="G394" s="1476" t="s">
        <v>303</v>
      </c>
      <c r="H394" s="1473"/>
      <c r="I394" s="1412" t="s">
        <v>268</v>
      </c>
      <c r="J394" s="1412" t="s">
        <v>24</v>
      </c>
      <c r="K394" s="1410" t="s">
        <v>269</v>
      </c>
      <c r="L394" s="1412" t="s">
        <v>270</v>
      </c>
    </row>
    <row r="395" spans="2:12" ht="11.25" customHeight="1">
      <c r="B395" s="1413"/>
      <c r="C395" s="1411"/>
      <c r="D395" s="1411"/>
      <c r="E395" s="1475"/>
      <c r="F395" s="1477"/>
      <c r="G395" s="1477"/>
      <c r="H395" s="1473"/>
      <c r="I395" s="1413"/>
      <c r="J395" s="1413"/>
      <c r="K395" s="1411"/>
      <c r="L395" s="1466"/>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67" t="s">
        <v>271</v>
      </c>
      <c r="D398" s="1467"/>
      <c r="E398" s="1467"/>
      <c r="F398" s="1467"/>
      <c r="G398" s="1467"/>
      <c r="H398" s="1467"/>
      <c r="I398" s="1467"/>
      <c r="J398" s="1467"/>
      <c r="K398" s="1467"/>
      <c r="L398" s="1468"/>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78" t="s">
        <v>296</v>
      </c>
      <c r="D415" s="1478"/>
      <c r="E415" s="1478"/>
      <c r="F415" s="1478"/>
      <c r="G415" s="1478"/>
      <c r="H415" s="1478"/>
      <c r="I415" s="1478"/>
      <c r="J415" s="1478"/>
      <c r="K415" s="1478"/>
      <c r="L415" s="1479"/>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480" t="s">
        <v>260</v>
      </c>
      <c r="C432" s="1410" t="s">
        <v>22</v>
      </c>
      <c r="D432" s="1410" t="s">
        <v>261</v>
      </c>
      <c r="E432" s="1469" t="s">
        <v>262</v>
      </c>
      <c r="F432" s="1470"/>
      <c r="G432" s="1471"/>
      <c r="H432" s="1472" t="s">
        <v>263</v>
      </c>
      <c r="I432" s="1482" t="s">
        <v>264</v>
      </c>
      <c r="J432" s="1483"/>
      <c r="K432" s="1483"/>
      <c r="L432" s="1484"/>
    </row>
    <row r="433" spans="2:12" ht="11.25" customHeight="1">
      <c r="B433" s="1481"/>
      <c r="C433" s="1411"/>
      <c r="D433" s="1411"/>
      <c r="E433" s="1474" t="s">
        <v>301</v>
      </c>
      <c r="F433" s="1476" t="s">
        <v>302</v>
      </c>
      <c r="G433" s="1476" t="s">
        <v>303</v>
      </c>
      <c r="H433" s="1473"/>
      <c r="I433" s="1412" t="s">
        <v>268</v>
      </c>
      <c r="J433" s="1412" t="s">
        <v>24</v>
      </c>
      <c r="K433" s="1410" t="s">
        <v>269</v>
      </c>
      <c r="L433" s="1412" t="s">
        <v>270</v>
      </c>
    </row>
    <row r="434" spans="2:12" ht="11.25" customHeight="1">
      <c r="B434" s="1481"/>
      <c r="C434" s="1411"/>
      <c r="D434" s="1411"/>
      <c r="E434" s="1475"/>
      <c r="F434" s="1477"/>
      <c r="G434" s="1477"/>
      <c r="H434" s="1473"/>
      <c r="I434" s="1466"/>
      <c r="J434" s="1466"/>
      <c r="K434" s="1485"/>
      <c r="L434" s="1466"/>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78" t="s">
        <v>297</v>
      </c>
      <c r="D437" s="1478"/>
      <c r="E437" s="1478"/>
      <c r="F437" s="1478"/>
      <c r="G437" s="1478"/>
      <c r="H437" s="1478"/>
      <c r="I437" s="1478"/>
      <c r="J437" s="1478"/>
      <c r="K437" s="1478"/>
      <c r="L437" s="1479"/>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12" t="s">
        <v>260</v>
      </c>
      <c r="C475" s="1410" t="s">
        <v>22</v>
      </c>
      <c r="D475" s="1410" t="s">
        <v>261</v>
      </c>
      <c r="E475" s="1469" t="s">
        <v>262</v>
      </c>
      <c r="F475" s="1470"/>
      <c r="G475" s="1471"/>
      <c r="H475" s="1472" t="s">
        <v>263</v>
      </c>
      <c r="I475" s="1469" t="s">
        <v>264</v>
      </c>
      <c r="J475" s="1470"/>
      <c r="K475" s="1470"/>
      <c r="L475" s="1471"/>
    </row>
    <row r="476" spans="2:12" ht="11.25" customHeight="1">
      <c r="B476" s="1413"/>
      <c r="C476" s="1411"/>
      <c r="D476" s="1411"/>
      <c r="E476" s="1474" t="s">
        <v>301</v>
      </c>
      <c r="F476" s="1476" t="s">
        <v>302</v>
      </c>
      <c r="G476" s="1476" t="s">
        <v>303</v>
      </c>
      <c r="H476" s="1473"/>
      <c r="I476" s="1412" t="s">
        <v>268</v>
      </c>
      <c r="J476" s="1412" t="s">
        <v>24</v>
      </c>
      <c r="K476" s="1410" t="s">
        <v>269</v>
      </c>
      <c r="L476" s="1412" t="s">
        <v>270</v>
      </c>
    </row>
    <row r="477" spans="2:12" ht="11.25" customHeight="1">
      <c r="B477" s="1413"/>
      <c r="C477" s="1411"/>
      <c r="D477" s="1411"/>
      <c r="E477" s="1475"/>
      <c r="F477" s="1477"/>
      <c r="G477" s="1477"/>
      <c r="H477" s="1473"/>
      <c r="I477" s="1413"/>
      <c r="J477" s="1413"/>
      <c r="K477" s="1411"/>
      <c r="L477" s="1466"/>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67" t="s">
        <v>271</v>
      </c>
      <c r="D480" s="1467"/>
      <c r="E480" s="1467"/>
      <c r="F480" s="1467"/>
      <c r="G480" s="1467"/>
      <c r="H480" s="1467"/>
      <c r="I480" s="1467"/>
      <c r="J480" s="1467"/>
      <c r="K480" s="1467"/>
      <c r="L480" s="1468"/>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78" t="s">
        <v>296</v>
      </c>
      <c r="D497" s="1478"/>
      <c r="E497" s="1478"/>
      <c r="F497" s="1478"/>
      <c r="G497" s="1478"/>
      <c r="H497" s="1478"/>
      <c r="I497" s="1478"/>
      <c r="J497" s="1478"/>
      <c r="K497" s="1478"/>
      <c r="L497" s="1479"/>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5"/>
      <c r="C513" s="693"/>
      <c r="D513" s="693"/>
      <c r="E513" s="693"/>
      <c r="F513" s="693"/>
      <c r="G513" s="693"/>
      <c r="H513" s="693"/>
      <c r="I513" s="693"/>
      <c r="J513" s="693"/>
      <c r="K513" s="693"/>
      <c r="L513" s="876"/>
    </row>
    <row r="514" spans="2:12" ht="12.75" customHeight="1">
      <c r="B514" s="1480" t="s">
        <v>260</v>
      </c>
      <c r="C514" s="1410" t="s">
        <v>22</v>
      </c>
      <c r="D514" s="1410" t="s">
        <v>261</v>
      </c>
      <c r="E514" s="1469" t="s">
        <v>262</v>
      </c>
      <c r="F514" s="1470"/>
      <c r="G514" s="1471"/>
      <c r="H514" s="1472" t="s">
        <v>263</v>
      </c>
      <c r="I514" s="1482" t="s">
        <v>264</v>
      </c>
      <c r="J514" s="1483"/>
      <c r="K514" s="1483"/>
      <c r="L514" s="1484"/>
    </row>
    <row r="515" spans="2:12" ht="11.25" customHeight="1">
      <c r="B515" s="1481"/>
      <c r="C515" s="1411"/>
      <c r="D515" s="1411"/>
      <c r="E515" s="1474" t="s">
        <v>301</v>
      </c>
      <c r="F515" s="1476" t="s">
        <v>302</v>
      </c>
      <c r="G515" s="1476" t="s">
        <v>303</v>
      </c>
      <c r="H515" s="1473"/>
      <c r="I515" s="1412" t="s">
        <v>268</v>
      </c>
      <c r="J515" s="1412" t="s">
        <v>24</v>
      </c>
      <c r="K515" s="1410" t="s">
        <v>269</v>
      </c>
      <c r="L515" s="1412" t="s">
        <v>270</v>
      </c>
    </row>
    <row r="516" spans="2:12" ht="11.25" customHeight="1">
      <c r="B516" s="1481"/>
      <c r="C516" s="1411"/>
      <c r="D516" s="1411"/>
      <c r="E516" s="1475"/>
      <c r="F516" s="1477"/>
      <c r="G516" s="1477"/>
      <c r="H516" s="1473"/>
      <c r="I516" s="1466"/>
      <c r="J516" s="1466"/>
      <c r="K516" s="1485"/>
      <c r="L516" s="1466"/>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78" t="s">
        <v>297</v>
      </c>
      <c r="D519" s="1478"/>
      <c r="E519" s="1478"/>
      <c r="F519" s="1478"/>
      <c r="G519" s="1478"/>
      <c r="H519" s="1478"/>
      <c r="I519" s="1478"/>
      <c r="J519" s="1478"/>
      <c r="K519" s="1478"/>
      <c r="L519" s="1479"/>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84" t="s">
        <v>260</v>
      </c>
      <c r="C558" s="1410" t="s">
        <v>22</v>
      </c>
      <c r="D558" s="1410" t="s">
        <v>261</v>
      </c>
      <c r="E558" s="1469" t="s">
        <v>262</v>
      </c>
      <c r="F558" s="1470"/>
      <c r="G558" s="1471"/>
      <c r="H558" s="1472" t="s">
        <v>263</v>
      </c>
      <c r="I558" s="1469" t="s">
        <v>264</v>
      </c>
      <c r="J558" s="1470"/>
      <c r="K558" s="1470"/>
      <c r="L558"/>
    </row>
    <row r="559" spans="2:12" ht="12.75" customHeight="1">
      <c r="B559" s="1488"/>
      <c r="C559" s="1411"/>
      <c r="D559" s="1411"/>
      <c r="E559" s="1412" t="s">
        <v>301</v>
      </c>
      <c r="F559" s="1410" t="s">
        <v>302</v>
      </c>
      <c r="G559" s="1410" t="s">
        <v>303</v>
      </c>
      <c r="H559" s="1473"/>
      <c r="I559" s="1412" t="s">
        <v>268</v>
      </c>
      <c r="J559" s="1412" t="s">
        <v>24</v>
      </c>
      <c r="K559" s="1410" t="s">
        <v>350</v>
      </c>
      <c r="L559"/>
    </row>
    <row r="560" spans="2:12" ht="12.75">
      <c r="B560" s="1488"/>
      <c r="C560" s="1411"/>
      <c r="D560" s="1411"/>
      <c r="E560" s="1413"/>
      <c r="F560" s="1411"/>
      <c r="G560" s="1411"/>
      <c r="H560" s="1473"/>
      <c r="I560" s="1413"/>
      <c r="J560" s="1413"/>
      <c r="K560" s="1411"/>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67" t="s">
        <v>271</v>
      </c>
      <c r="D563" s="1467"/>
      <c r="E563" s="1467"/>
      <c r="F563" s="1467"/>
      <c r="G563" s="1467"/>
      <c r="H563" s="1467"/>
      <c r="I563" s="1467"/>
      <c r="J563" s="1467"/>
      <c r="K563" s="1467"/>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78" t="s">
        <v>296</v>
      </c>
      <c r="D580" s="1478"/>
      <c r="E580" s="1478"/>
      <c r="F580" s="1478"/>
      <c r="G580" s="1478"/>
      <c r="H580" s="1478"/>
      <c r="I580" s="1478"/>
      <c r="J580" s="1478"/>
      <c r="K580" s="1478"/>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86" t="s">
        <v>260</v>
      </c>
      <c r="C597" s="1410" t="s">
        <v>22</v>
      </c>
      <c r="D597" s="1410" t="s">
        <v>261</v>
      </c>
      <c r="E597" s="1469" t="s">
        <v>262</v>
      </c>
      <c r="F597" s="1470"/>
      <c r="G597" s="1471"/>
      <c r="H597" s="1472" t="s">
        <v>263</v>
      </c>
      <c r="I597" s="1482" t="s">
        <v>264</v>
      </c>
      <c r="J597" s="1483"/>
      <c r="K597" s="1483"/>
      <c r="L597"/>
    </row>
    <row r="598" spans="2:12" ht="12.75" customHeight="1">
      <c r="B598" s="1487"/>
      <c r="C598" s="1411"/>
      <c r="D598" s="1411"/>
      <c r="E598" s="1412" t="s">
        <v>301</v>
      </c>
      <c r="F598" s="1410" t="s">
        <v>302</v>
      </c>
      <c r="G598" s="1410" t="s">
        <v>303</v>
      </c>
      <c r="H598" s="1473"/>
      <c r="I598" s="1412" t="s">
        <v>268</v>
      </c>
      <c r="J598" s="1412" t="s">
        <v>24</v>
      </c>
      <c r="K598" s="1410" t="s">
        <v>269</v>
      </c>
      <c r="L598"/>
    </row>
    <row r="599" spans="2:12" ht="12.75" customHeight="1">
      <c r="B599" s="1487"/>
      <c r="C599" s="1411"/>
      <c r="D599" s="1411"/>
      <c r="E599" s="1413"/>
      <c r="F599" s="1411"/>
      <c r="G599" s="1411"/>
      <c r="H599" s="1473"/>
      <c r="I599" s="1466"/>
      <c r="J599" s="1466"/>
      <c r="K599" s="1485"/>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78" t="s">
        <v>297</v>
      </c>
      <c r="D602" s="1478"/>
      <c r="E602" s="1478"/>
      <c r="F602" s="1478"/>
      <c r="G602" s="1478"/>
      <c r="H602" s="1478"/>
      <c r="I602" s="1478"/>
      <c r="J602" s="1478"/>
      <c r="K602" s="1478"/>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89" t="s">
        <v>462</v>
      </c>
      <c r="C636" s="1489"/>
      <c r="D636" s="1489"/>
      <c r="E636" s="1489"/>
      <c r="F636" s="1489"/>
      <c r="G636" s="1489"/>
      <c r="H636" s="1489"/>
      <c r="I636" s="1489"/>
      <c r="J636" s="1489"/>
      <c r="K636" s="1489"/>
    </row>
    <row r="637" spans="2:12" ht="18">
      <c r="B637" s="812"/>
      <c r="C637" s="812"/>
      <c r="D637" s="812"/>
      <c r="E637" s="812"/>
      <c r="F637" s="813" t="s">
        <v>259</v>
      </c>
      <c r="G637" s="812"/>
      <c r="H637" s="812"/>
      <c r="I637" s="812"/>
      <c r="J637" s="812"/>
      <c r="K637" s="812"/>
    </row>
    <row r="638" spans="2:12" ht="12.75" customHeight="1">
      <c r="B638" s="1484" t="s">
        <v>260</v>
      </c>
      <c r="C638" s="1410" t="s">
        <v>22</v>
      </c>
      <c r="D638" s="1410" t="s">
        <v>261</v>
      </c>
      <c r="E638" s="1469" t="s">
        <v>262</v>
      </c>
      <c r="F638" s="1470"/>
      <c r="G638" s="1471"/>
      <c r="H638" s="1472" t="s">
        <v>263</v>
      </c>
      <c r="I638" s="1469" t="s">
        <v>264</v>
      </c>
      <c r="J638" s="1470"/>
      <c r="K638" s="1470"/>
    </row>
    <row r="639" spans="2:12" ht="11.25" customHeight="1">
      <c r="B639" s="1488"/>
      <c r="C639" s="1411"/>
      <c r="D639" s="1411"/>
      <c r="E639" s="1412" t="s">
        <v>301</v>
      </c>
      <c r="F639" s="1410" t="s">
        <v>302</v>
      </c>
      <c r="G639" s="1410" t="s">
        <v>303</v>
      </c>
      <c r="H639" s="1473"/>
      <c r="I639" s="1412" t="s">
        <v>268</v>
      </c>
      <c r="J639" s="1412" t="s">
        <v>24</v>
      </c>
      <c r="K639" s="1410" t="s">
        <v>350</v>
      </c>
    </row>
    <row r="640" spans="2:12" ht="11.25" customHeight="1">
      <c r="B640" s="1488"/>
      <c r="C640" s="1411"/>
      <c r="D640" s="1411"/>
      <c r="E640" s="1413"/>
      <c r="F640" s="1411"/>
      <c r="G640" s="1411"/>
      <c r="H640" s="1473"/>
      <c r="I640" s="1413"/>
      <c r="J640" s="1413"/>
      <c r="K640" s="1411"/>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467" t="s">
        <v>271</v>
      </c>
      <c r="D643" s="1467"/>
      <c r="E643" s="1467"/>
      <c r="F643" s="1467"/>
      <c r="G643" s="1467"/>
      <c r="H643" s="1467"/>
      <c r="I643" s="1467"/>
      <c r="J643" s="1467"/>
      <c r="K643" s="1467"/>
    </row>
    <row r="644" spans="2:11" ht="12.75">
      <c r="B644" s="685"/>
      <c r="C644" s="685"/>
      <c r="D644" s="685"/>
      <c r="E644" s="685"/>
      <c r="F644" s="685"/>
      <c r="G644" s="685"/>
      <c r="H644" s="685"/>
      <c r="I644" s="685"/>
      <c r="J644" s="685"/>
      <c r="K644" s="685"/>
    </row>
    <row r="645" spans="2:11" ht="12.75">
      <c r="B645" s="1185" t="s">
        <v>272</v>
      </c>
      <c r="C645" s="903">
        <f>SUM(D645+H645)</f>
        <v>163247</v>
      </c>
      <c r="D645" s="903">
        <v>4183</v>
      </c>
      <c r="E645" s="903">
        <v>1936</v>
      </c>
      <c r="F645" s="903">
        <v>1878</v>
      </c>
      <c r="G645" s="903">
        <v>369</v>
      </c>
      <c r="H645" s="903">
        <v>159064</v>
      </c>
      <c r="I645" s="903">
        <v>25823</v>
      </c>
      <c r="J645" s="903">
        <v>47119</v>
      </c>
      <c r="K645" s="903">
        <v>86122</v>
      </c>
    </row>
    <row r="646" spans="2:11" ht="12.75">
      <c r="B646" s="1185" t="s">
        <v>273</v>
      </c>
      <c r="C646" s="903">
        <f t="shared" ref="C646:C656" si="48">SUM(D646+H646)</f>
        <v>154797</v>
      </c>
      <c r="D646" s="903">
        <v>3855</v>
      </c>
      <c r="E646" s="903">
        <v>1652</v>
      </c>
      <c r="F646" s="903">
        <v>1884</v>
      </c>
      <c r="G646" s="903">
        <v>319</v>
      </c>
      <c r="H646" s="903">
        <v>150942</v>
      </c>
      <c r="I646" s="903">
        <v>24820</v>
      </c>
      <c r="J646" s="903">
        <v>41251</v>
      </c>
      <c r="K646" s="903">
        <v>84871</v>
      </c>
    </row>
    <row r="647" spans="2:11" ht="12.75">
      <c r="B647" s="1185" t="s">
        <v>274</v>
      </c>
      <c r="C647" s="903">
        <f t="shared" si="48"/>
        <v>151453</v>
      </c>
      <c r="D647" s="905">
        <v>3672</v>
      </c>
      <c r="E647" s="905">
        <v>1511</v>
      </c>
      <c r="F647" s="905">
        <v>1781</v>
      </c>
      <c r="G647" s="906">
        <v>380</v>
      </c>
      <c r="H647" s="903">
        <v>147781</v>
      </c>
      <c r="I647" s="905">
        <v>22185</v>
      </c>
      <c r="J647" s="905">
        <v>39306</v>
      </c>
      <c r="K647" s="905">
        <v>86290</v>
      </c>
    </row>
    <row r="648" spans="2:11" ht="12.75">
      <c r="B648" s="1185" t="s">
        <v>275</v>
      </c>
      <c r="C648" s="903">
        <f>SUM(D648+H648)</f>
        <v>0</v>
      </c>
      <c r="D648" s="903"/>
      <c r="E648" s="904"/>
      <c r="F648" s="904"/>
      <c r="G648" s="903"/>
      <c r="H648" s="903"/>
      <c r="I648" s="903"/>
      <c r="J648" s="903"/>
      <c r="K648" s="903"/>
    </row>
    <row r="649" spans="2:11" ht="12.75">
      <c r="B649" s="1185" t="s">
        <v>276</v>
      </c>
      <c r="C649" s="903">
        <f>SUM(D649+H649)</f>
        <v>0</v>
      </c>
      <c r="D649" s="1043"/>
      <c r="E649" s="662"/>
      <c r="F649" s="664"/>
      <c r="G649" s="664"/>
      <c r="H649" s="1043"/>
      <c r="I649" s="662"/>
      <c r="J649" s="662"/>
      <c r="K649" s="664"/>
    </row>
    <row r="650" spans="2:11" ht="12.75">
      <c r="B650" s="1185" t="s">
        <v>277</v>
      </c>
      <c r="C650" s="903">
        <f t="shared" si="48"/>
        <v>0</v>
      </c>
      <c r="D650" s="903"/>
      <c r="E650" s="904"/>
      <c r="F650" s="904"/>
      <c r="G650" s="903"/>
      <c r="H650" s="903"/>
      <c r="I650" s="903"/>
      <c r="J650" s="903"/>
      <c r="K650" s="903"/>
    </row>
    <row r="651" spans="2:11" ht="12.75">
      <c r="B651" s="1185" t="s">
        <v>278</v>
      </c>
      <c r="C651" s="903">
        <f>SUM(D651+H651)</f>
        <v>0</v>
      </c>
      <c r="D651" s="898"/>
      <c r="E651" s="905"/>
      <c r="F651" s="906"/>
      <c r="G651" s="906"/>
      <c r="H651" s="903"/>
      <c r="I651" s="905"/>
      <c r="J651" s="905"/>
      <c r="K651" s="905"/>
    </row>
    <row r="652" spans="2:11" ht="12.75">
      <c r="B652" s="1185" t="s">
        <v>279</v>
      </c>
      <c r="C652" s="903">
        <f t="shared" si="48"/>
        <v>0</v>
      </c>
      <c r="D652" s="898"/>
      <c r="E652" s="905"/>
      <c r="F652" s="905"/>
      <c r="G652" s="906"/>
      <c r="H652" s="903"/>
      <c r="I652" s="905"/>
      <c r="J652" s="905"/>
      <c r="K652" s="905"/>
    </row>
    <row r="653" spans="2:11" ht="12.75">
      <c r="B653" s="1185" t="s">
        <v>280</v>
      </c>
      <c r="C653" s="903">
        <f t="shared" si="48"/>
        <v>0</v>
      </c>
      <c r="D653" s="903"/>
      <c r="E653" s="904"/>
      <c r="F653" s="904"/>
      <c r="G653" s="903"/>
      <c r="H653" s="903"/>
      <c r="I653" s="903"/>
      <c r="J653" s="903"/>
      <c r="K653" s="903"/>
    </row>
    <row r="654" spans="2:11" ht="12.75">
      <c r="B654" s="1186" t="s">
        <v>281</v>
      </c>
      <c r="C654" s="903">
        <f>SUM(D654+H654)</f>
        <v>0</v>
      </c>
      <c r="D654" s="898"/>
      <c r="E654" s="905"/>
      <c r="F654" s="905"/>
      <c r="G654" s="905"/>
      <c r="H654" s="904"/>
      <c r="I654" s="905"/>
      <c r="J654" s="905"/>
      <c r="K654" s="905"/>
    </row>
    <row r="655" spans="2:11" ht="12.75">
      <c r="B655" s="1187" t="s">
        <v>282</v>
      </c>
      <c r="C655" s="903">
        <f>SUM(D655+H655)</f>
        <v>0</v>
      </c>
      <c r="D655" s="905"/>
      <c r="E655" s="905"/>
      <c r="F655" s="905"/>
      <c r="G655" s="905"/>
      <c r="H655" s="905"/>
      <c r="I655" s="905"/>
      <c r="J655" s="905"/>
      <c r="K655" s="905"/>
    </row>
    <row r="656" spans="2:11" ht="12.75">
      <c r="B656" s="1187" t="s">
        <v>283</v>
      </c>
      <c r="C656" s="903">
        <f t="shared" si="48"/>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49">SUM(C645:C656)</f>
        <v>469497</v>
      </c>
      <c r="D658" s="690">
        <f>SUM(D645:D656)</f>
        <v>11710</v>
      </c>
      <c r="E658" s="690">
        <f t="shared" si="49"/>
        <v>5099</v>
      </c>
      <c r="F658" s="690">
        <f t="shared" si="49"/>
        <v>5543</v>
      </c>
      <c r="G658" s="690">
        <f>SUM(G645:G656)</f>
        <v>1068</v>
      </c>
      <c r="H658" s="690">
        <f t="shared" si="49"/>
        <v>457787</v>
      </c>
      <c r="I658" s="690">
        <f t="shared" si="49"/>
        <v>72828</v>
      </c>
      <c r="J658" s="690">
        <f t="shared" si="49"/>
        <v>127676</v>
      </c>
      <c r="K658" s="690">
        <f t="shared" si="49"/>
        <v>257283</v>
      </c>
    </row>
    <row r="659" spans="2:11" ht="12.75">
      <c r="B659" s="5"/>
      <c r="C659" s="691"/>
      <c r="D659" s="691"/>
      <c r="E659" s="691"/>
      <c r="F659" s="691"/>
      <c r="G659" s="691"/>
      <c r="H659" s="691"/>
      <c r="I659" s="691"/>
      <c r="J659" s="691"/>
      <c r="K659" s="691"/>
    </row>
    <row r="660" spans="2:11" ht="12.75">
      <c r="B660" s="106"/>
      <c r="C660" s="1478" t="s">
        <v>296</v>
      </c>
      <c r="D660" s="1478"/>
      <c r="E660" s="1478"/>
      <c r="F660" s="1478"/>
      <c r="G660" s="1478"/>
      <c r="H660" s="1478"/>
      <c r="I660" s="1478"/>
      <c r="J660" s="1478"/>
      <c r="K660" s="1478"/>
    </row>
    <row r="661" spans="2:11" ht="12.75">
      <c r="B661" s="685"/>
      <c r="C661" s="691"/>
      <c r="D661" s="691"/>
      <c r="E661" s="691"/>
      <c r="F661" s="691"/>
      <c r="G661" s="691"/>
      <c r="H661" s="691"/>
      <c r="I661" s="691"/>
      <c r="J661" s="691"/>
      <c r="K661" s="691"/>
    </row>
    <row r="662" spans="2:11" ht="12.75">
      <c r="B662" s="1047" t="s">
        <v>272</v>
      </c>
      <c r="C662" s="903">
        <f t="shared" ref="C662:C673" si="50">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0"/>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0"/>
        <v>45810921</v>
      </c>
      <c r="D664" s="905">
        <v>212047</v>
      </c>
      <c r="E664" s="905">
        <v>52722</v>
      </c>
      <c r="F664" s="905">
        <v>104528</v>
      </c>
      <c r="G664" s="906">
        <v>54797</v>
      </c>
      <c r="H664" s="903">
        <v>45598874</v>
      </c>
      <c r="I664" s="905">
        <v>6206047</v>
      </c>
      <c r="J664" s="905">
        <v>10978459</v>
      </c>
      <c r="K664" s="905">
        <v>28414368</v>
      </c>
    </row>
    <row r="665" spans="2:11" ht="12.75">
      <c r="B665" s="1047" t="s">
        <v>275</v>
      </c>
      <c r="C665" s="903">
        <f t="shared" si="50"/>
        <v>0</v>
      </c>
      <c r="D665" s="903"/>
      <c r="E665" s="904"/>
      <c r="F665" s="904"/>
      <c r="G665" s="903"/>
      <c r="H665" s="903"/>
      <c r="I665" s="903"/>
      <c r="J665" s="903"/>
      <c r="K665" s="903"/>
    </row>
    <row r="666" spans="2:11" ht="12.75">
      <c r="B666" s="1047" t="s">
        <v>276</v>
      </c>
      <c r="C666" s="903">
        <f t="shared" si="50"/>
        <v>0</v>
      </c>
      <c r="D666" s="662"/>
      <c r="E666" s="662"/>
      <c r="F666" s="662"/>
      <c r="G666" s="662"/>
      <c r="H666" s="662"/>
      <c r="I666" s="662"/>
      <c r="J666" s="662"/>
      <c r="K666" s="664"/>
    </row>
    <row r="667" spans="2:11" ht="12.75">
      <c r="B667" s="1047" t="s">
        <v>277</v>
      </c>
      <c r="C667" s="903">
        <f t="shared" si="50"/>
        <v>0</v>
      </c>
      <c r="D667" s="903"/>
      <c r="E667" s="904"/>
      <c r="F667" s="904"/>
      <c r="G667" s="903"/>
      <c r="H667" s="903"/>
      <c r="I667" s="903"/>
      <c r="J667" s="903"/>
      <c r="K667" s="903"/>
    </row>
    <row r="668" spans="2:11" ht="12.75">
      <c r="B668" s="1047" t="s">
        <v>278</v>
      </c>
      <c r="C668" s="903">
        <f t="shared" si="50"/>
        <v>0</v>
      </c>
      <c r="D668" s="905"/>
      <c r="E668" s="905"/>
      <c r="F668" s="905"/>
      <c r="G668" s="906"/>
      <c r="H668" s="903"/>
      <c r="I668" s="905"/>
      <c r="J668" s="905"/>
      <c r="K668" s="905"/>
    </row>
    <row r="669" spans="2:11" ht="12.75">
      <c r="B669" s="1047" t="s">
        <v>279</v>
      </c>
      <c r="C669" s="903">
        <f t="shared" si="50"/>
        <v>0</v>
      </c>
      <c r="D669" s="905"/>
      <c r="E669" s="905"/>
      <c r="F669" s="905"/>
      <c r="G669" s="906"/>
      <c r="H669" s="903"/>
      <c r="I669" s="905"/>
      <c r="J669" s="905"/>
      <c r="K669" s="905"/>
    </row>
    <row r="670" spans="2:11" ht="12.75">
      <c r="B670" s="1047" t="s">
        <v>280</v>
      </c>
      <c r="C670" s="903">
        <f t="shared" si="50"/>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0"/>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1">SUM(C662:C673)</f>
        <v>143388796</v>
      </c>
      <c r="D675" s="690">
        <f t="shared" si="51"/>
        <v>656854</v>
      </c>
      <c r="E675" s="690">
        <f t="shared" si="51"/>
        <v>179333</v>
      </c>
      <c r="F675" s="690">
        <f t="shared" si="51"/>
        <v>323787</v>
      </c>
      <c r="G675" s="690">
        <f t="shared" si="51"/>
        <v>153734</v>
      </c>
      <c r="H675" s="690">
        <f t="shared" si="51"/>
        <v>142731942</v>
      </c>
      <c r="I675" s="690">
        <f t="shared" si="51"/>
        <v>20250435</v>
      </c>
      <c r="J675" s="690">
        <f t="shared" si="51"/>
        <v>35539941</v>
      </c>
      <c r="K675" s="690">
        <f t="shared" si="51"/>
        <v>86941566</v>
      </c>
    </row>
    <row r="676" spans="2:11" ht="12.75">
      <c r="B676" s="692"/>
      <c r="C676" s="693"/>
      <c r="D676" s="693"/>
      <c r="E676" s="693"/>
      <c r="F676" s="693"/>
      <c r="G676" s="693"/>
      <c r="H676" s="693"/>
      <c r="I676" s="693"/>
      <c r="J676" s="693"/>
      <c r="K676" s="693"/>
    </row>
    <row r="677" spans="2:11" ht="12.75" customHeight="1">
      <c r="B677" s="1486" t="s">
        <v>260</v>
      </c>
      <c r="C677" s="1410" t="s">
        <v>22</v>
      </c>
      <c r="D677" s="1410" t="s">
        <v>261</v>
      </c>
      <c r="E677" s="1469" t="s">
        <v>262</v>
      </c>
      <c r="F677" s="1470"/>
      <c r="G677" s="1471"/>
      <c r="H677" s="1472" t="s">
        <v>263</v>
      </c>
      <c r="I677" s="1482" t="s">
        <v>264</v>
      </c>
      <c r="J677" s="1483"/>
      <c r="K677" s="1483"/>
    </row>
    <row r="678" spans="2:11" ht="11.25" customHeight="1">
      <c r="B678" s="1487"/>
      <c r="C678" s="1411"/>
      <c r="D678" s="1411"/>
      <c r="E678" s="1412" t="s">
        <v>301</v>
      </c>
      <c r="F678" s="1410" t="s">
        <v>302</v>
      </c>
      <c r="G678" s="1410" t="s">
        <v>303</v>
      </c>
      <c r="H678" s="1473"/>
      <c r="I678" s="1412" t="s">
        <v>268</v>
      </c>
      <c r="J678" s="1412" t="s">
        <v>24</v>
      </c>
      <c r="K678" s="1410" t="s">
        <v>269</v>
      </c>
    </row>
    <row r="679" spans="2:11" ht="11.25" customHeight="1">
      <c r="B679" s="1487"/>
      <c r="C679" s="1411"/>
      <c r="D679" s="1411"/>
      <c r="E679" s="1413"/>
      <c r="F679" s="1411"/>
      <c r="G679" s="1411"/>
      <c r="H679" s="1473"/>
      <c r="I679" s="1466"/>
      <c r="J679" s="1466"/>
      <c r="K679" s="1485"/>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78" t="s">
        <v>297</v>
      </c>
      <c r="D682" s="1478"/>
      <c r="E682" s="1478"/>
      <c r="F682" s="1478"/>
      <c r="G682" s="1478"/>
      <c r="H682" s="1478"/>
      <c r="I682" s="1478"/>
      <c r="J682" s="1478"/>
      <c r="K682" s="1478"/>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2">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2"/>
        <v>89717346</v>
      </c>
      <c r="D686" s="905">
        <v>372120</v>
      </c>
      <c r="E686" s="905">
        <v>93526</v>
      </c>
      <c r="F686" s="905">
        <v>183035</v>
      </c>
      <c r="G686" s="906">
        <v>95559</v>
      </c>
      <c r="H686" s="903">
        <v>89345226</v>
      </c>
      <c r="I686" s="905">
        <v>12115715</v>
      </c>
      <c r="J686" s="905">
        <v>22514649</v>
      </c>
      <c r="K686" s="905">
        <v>54714862</v>
      </c>
    </row>
    <row r="687" spans="2:11" ht="12.75">
      <c r="B687" s="1047" t="s">
        <v>275</v>
      </c>
      <c r="C687" s="903">
        <f t="shared" si="52"/>
        <v>0</v>
      </c>
      <c r="D687" s="903"/>
      <c r="E687" s="904"/>
      <c r="F687" s="904"/>
      <c r="G687" s="904"/>
      <c r="H687" s="903"/>
      <c r="I687" s="904"/>
      <c r="J687" s="904"/>
      <c r="K687" s="904"/>
    </row>
    <row r="688" spans="2:11" ht="12.75">
      <c r="B688" s="1047" t="s">
        <v>276</v>
      </c>
      <c r="C688" s="903">
        <f t="shared" si="52"/>
        <v>0</v>
      </c>
      <c r="D688" s="662"/>
      <c r="E688" s="662"/>
      <c r="F688" s="662"/>
      <c r="G688" s="662"/>
      <c r="H688" s="662"/>
      <c r="I688" s="662"/>
      <c r="J688" s="662"/>
      <c r="K688" s="662"/>
    </row>
    <row r="689" spans="2:12" ht="12.75">
      <c r="B689" s="1047" t="s">
        <v>277</v>
      </c>
      <c r="C689" s="903">
        <f t="shared" si="52"/>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2"/>
        <v>0</v>
      </c>
      <c r="D692" s="903"/>
      <c r="E692" s="904"/>
      <c r="F692" s="904"/>
      <c r="G692" s="904"/>
      <c r="H692" s="903"/>
      <c r="I692" s="904"/>
      <c r="J692" s="904"/>
      <c r="K692" s="904"/>
    </row>
    <row r="693" spans="2:12" ht="12.75">
      <c r="B693" s="1047" t="s">
        <v>281</v>
      </c>
      <c r="C693" s="903">
        <f t="shared" si="52"/>
        <v>0</v>
      </c>
      <c r="D693" s="905"/>
      <c r="E693" s="905"/>
      <c r="F693" s="905"/>
      <c r="G693" s="905"/>
      <c r="H693" s="904"/>
      <c r="I693" s="905"/>
      <c r="J693" s="905"/>
      <c r="K693" s="905"/>
    </row>
    <row r="694" spans="2:12" ht="12.75">
      <c r="B694" s="1047" t="s">
        <v>282</v>
      </c>
      <c r="C694" s="903">
        <f t="shared" si="52"/>
        <v>0</v>
      </c>
      <c r="D694" s="905"/>
      <c r="E694" s="905"/>
      <c r="F694" s="905"/>
      <c r="G694" s="905"/>
      <c r="H694" s="904"/>
      <c r="I694" s="905"/>
      <c r="J694" s="905"/>
      <c r="K694" s="905"/>
    </row>
    <row r="695" spans="2:12" ht="12.75">
      <c r="B695" s="1047" t="s">
        <v>283</v>
      </c>
      <c r="C695" s="903">
        <f t="shared" si="52"/>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3">SUM(C684:C695)</f>
        <v>282397497</v>
      </c>
      <c r="D697" s="701">
        <f t="shared" si="53"/>
        <v>1158903</v>
      </c>
      <c r="E697" s="701">
        <f t="shared" si="53"/>
        <v>316659</v>
      </c>
      <c r="F697" s="701">
        <f t="shared" si="53"/>
        <v>570744</v>
      </c>
      <c r="G697" s="701">
        <f t="shared" si="53"/>
        <v>271500</v>
      </c>
      <c r="H697" s="701">
        <f t="shared" si="53"/>
        <v>281238594</v>
      </c>
      <c r="I697" s="701">
        <f t="shared" si="53"/>
        <v>39833841</v>
      </c>
      <c r="J697" s="701">
        <f t="shared" si="53"/>
        <v>73906185</v>
      </c>
      <c r="K697" s="701">
        <f t="shared" si="53"/>
        <v>167498568</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88">
        <f t="shared" si="54"/>
        <v>658.05494531014142</v>
      </c>
    </row>
    <row r="702" spans="2:12" ht="15.75">
      <c r="B702" s="534" t="s">
        <v>273</v>
      </c>
      <c r="C702" s="564">
        <f t="shared" ref="C702:G703"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3" si="56">I685/I646</f>
        <v>552.25008058017727</v>
      </c>
      <c r="J702" s="564">
        <f t="shared" si="56"/>
        <v>583.84831882863443</v>
      </c>
      <c r="K702" s="1189">
        <f t="shared" si="56"/>
        <v>661.12921963921713</v>
      </c>
    </row>
    <row r="703" spans="2:12" ht="16.5" thickBot="1">
      <c r="B703" s="543" t="s">
        <v>274</v>
      </c>
      <c r="C703" s="565">
        <f t="shared" si="55"/>
        <v>592.3774768410002</v>
      </c>
      <c r="D703" s="565">
        <f t="shared" si="55"/>
        <v>101.33986928104575</v>
      </c>
      <c r="E703" s="565">
        <f t="shared" si="55"/>
        <v>61.89675711449371</v>
      </c>
      <c r="F703" s="565">
        <f t="shared" si="55"/>
        <v>102.77091521617069</v>
      </c>
      <c r="G703" s="565">
        <f t="shared" si="55"/>
        <v>251.47105263157894</v>
      </c>
      <c r="H703" s="565">
        <f>H686/H647</f>
        <v>604.5785723469188</v>
      </c>
      <c r="I703" s="565">
        <f t="shared" si="56"/>
        <v>546.12192923146267</v>
      </c>
      <c r="J703" s="565">
        <f t="shared" si="56"/>
        <v>572.80438101053278</v>
      </c>
      <c r="K703" s="1260">
        <f t="shared" si="56"/>
        <v>634.08114497624285</v>
      </c>
      <c r="L703"/>
    </row>
    <row r="704" spans="2:12" ht="12.75">
      <c r="B704" s="106"/>
      <c r="C704" s="106"/>
      <c r="D704" s="106"/>
      <c r="E704" s="106"/>
      <c r="F704" s="106"/>
      <c r="G704" s="106"/>
      <c r="H704" s="106"/>
      <c r="I704" s="106"/>
      <c r="J704" s="106"/>
      <c r="K704" s="106"/>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T33" sqref="T3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90" t="s">
        <v>439</v>
      </c>
      <c r="B1" s="1490"/>
      <c r="C1" s="1490"/>
      <c r="D1" s="1490"/>
      <c r="E1" s="1490"/>
      <c r="F1" s="1490"/>
      <c r="G1" s="1490"/>
      <c r="H1" s="1490"/>
      <c r="I1" s="1490"/>
      <c r="J1" s="1490"/>
      <c r="K1" s="1490"/>
      <c r="L1" s="1490"/>
      <c r="M1" s="1490"/>
      <c r="N1" s="1490"/>
    </row>
    <row r="2" spans="1:20" ht="13.5" thickBot="1">
      <c r="B2" s="919"/>
      <c r="C2" s="919"/>
      <c r="D2" s="919"/>
      <c r="E2" s="919"/>
      <c r="F2" s="919"/>
      <c r="G2" s="920" t="s">
        <v>345</v>
      </c>
      <c r="H2" s="919"/>
      <c r="I2" s="919"/>
      <c r="J2" s="919"/>
      <c r="K2" s="919"/>
      <c r="L2" s="919"/>
      <c r="M2" s="919"/>
      <c r="N2" s="919"/>
    </row>
    <row r="3" spans="1:20" ht="14.25" thickBot="1">
      <c r="A3" s="921" t="s">
        <v>346</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v>356.13</v>
      </c>
      <c r="E20" s="937">
        <v>354.02</v>
      </c>
      <c r="F20" s="937">
        <v>356.2</v>
      </c>
      <c r="G20" s="937"/>
      <c r="H20" s="937"/>
      <c r="I20" s="937"/>
      <c r="J20" s="937"/>
      <c r="K20" s="937"/>
      <c r="L20" s="937"/>
      <c r="M20" s="937"/>
      <c r="N20" s="938"/>
    </row>
    <row r="21" spans="1:20">
      <c r="Q21"/>
      <c r="R21"/>
      <c r="S21"/>
      <c r="T21"/>
    </row>
    <row r="22" spans="1:20" ht="13.5" thickBot="1">
      <c r="B22" s="919"/>
      <c r="C22" s="919"/>
      <c r="D22" s="919"/>
      <c r="E22" s="919"/>
      <c r="F22" s="919"/>
      <c r="G22" s="939" t="s">
        <v>347</v>
      </c>
      <c r="H22" s="919"/>
      <c r="I22" s="919"/>
      <c r="J22" s="919"/>
      <c r="K22" s="919"/>
      <c r="L22" s="919"/>
      <c r="M22" s="919"/>
      <c r="N22" s="940"/>
      <c r="Q22"/>
      <c r="R22"/>
      <c r="S22"/>
      <c r="T22"/>
    </row>
    <row r="23" spans="1:20" ht="14.25" thickBot="1">
      <c r="A23" s="921" t="s">
        <v>346</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v>287.13</v>
      </c>
      <c r="E40" s="937">
        <v>286.24</v>
      </c>
      <c r="F40" s="937">
        <v>285.8</v>
      </c>
      <c r="G40" s="937">
        <v>295</v>
      </c>
      <c r="H40" s="937"/>
      <c r="I40" s="937"/>
      <c r="J40" s="937"/>
      <c r="K40" s="937"/>
      <c r="L40" s="937"/>
      <c r="M40" s="937"/>
      <c r="N40" s="938"/>
    </row>
    <row r="41" spans="1:20" ht="13.5" thickBot="1">
      <c r="B41" s="919"/>
      <c r="C41" s="919"/>
      <c r="D41" s="919"/>
      <c r="E41" s="919"/>
      <c r="F41" s="919"/>
      <c r="G41" s="939" t="s">
        <v>348</v>
      </c>
      <c r="H41" s="919"/>
      <c r="I41" s="919"/>
      <c r="J41" s="919"/>
      <c r="K41" s="919"/>
      <c r="L41" s="919"/>
      <c r="M41" s="919"/>
      <c r="N41" s="940"/>
    </row>
    <row r="42" spans="1:20" ht="14.25" thickBot="1">
      <c r="A42" s="921" t="s">
        <v>346</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v>291.47000000000003</v>
      </c>
      <c r="E59" s="937">
        <v>290.86</v>
      </c>
      <c r="F59" s="937">
        <v>294.3</v>
      </c>
      <c r="G59" s="937">
        <v>286</v>
      </c>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0" zoomScale="75" workbookViewId="0">
      <selection activeCell="AC171" sqref="AC171"/>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92" t="s">
        <v>440</v>
      </c>
      <c r="B2" s="1492"/>
      <c r="C2" s="1492"/>
      <c r="D2" s="1492"/>
      <c r="E2" s="1492"/>
      <c r="F2" s="1492"/>
      <c r="G2" s="1492"/>
      <c r="H2" s="1492"/>
      <c r="I2" s="1492"/>
      <c r="J2" s="1492"/>
      <c r="K2" s="1492"/>
      <c r="L2" s="1492"/>
      <c r="M2" s="1492"/>
    </row>
    <row r="3" spans="1:29" ht="12.75" hidden="1" customHeight="1">
      <c r="A3" s="1492"/>
      <c r="B3" s="1492"/>
      <c r="C3" s="1492"/>
      <c r="D3" s="1492"/>
      <c r="E3" s="1492"/>
      <c r="F3" s="1492"/>
      <c r="G3" s="1492"/>
      <c r="H3" s="1492"/>
      <c r="I3" s="1492"/>
      <c r="J3" s="1492"/>
      <c r="K3" s="1492"/>
      <c r="L3" s="1492"/>
      <c r="M3" s="1492"/>
    </row>
    <row r="4" spans="1:29" ht="12.75" hidden="1" customHeight="1">
      <c r="A4" s="1492"/>
      <c r="B4" s="1492"/>
      <c r="C4" s="1492"/>
      <c r="D4" s="1492"/>
      <c r="E4" s="1492"/>
      <c r="F4" s="1492"/>
      <c r="G4" s="1492"/>
      <c r="H4" s="1492"/>
      <c r="I4" s="1492"/>
      <c r="J4" s="1492"/>
      <c r="K4" s="1492"/>
      <c r="L4" s="1492"/>
      <c r="M4" s="1492"/>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91" t="s">
        <v>217</v>
      </c>
      <c r="R7" s="1491"/>
      <c r="S7" s="1491"/>
      <c r="T7" s="1112"/>
      <c r="U7" s="139">
        <v>2003</v>
      </c>
      <c r="V7" s="1491" t="s">
        <v>218</v>
      </c>
      <c r="W7" s="1493"/>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91" t="s">
        <v>217</v>
      </c>
      <c r="Q16" s="1491"/>
      <c r="R16" s="1491"/>
      <c r="S16" s="1491"/>
      <c r="T16" s="140"/>
      <c r="U16" s="139">
        <v>2004</v>
      </c>
      <c r="V16" s="1491" t="s">
        <v>218</v>
      </c>
      <c r="W16" s="1491"/>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91" t="s">
        <v>217</v>
      </c>
      <c r="Q25" s="1491"/>
      <c r="R25" s="1491"/>
      <c r="S25" s="1491"/>
      <c r="T25" s="140"/>
      <c r="U25" s="139">
        <v>2005</v>
      </c>
      <c r="V25" s="1491" t="s">
        <v>218</v>
      </c>
      <c r="W25" s="1491"/>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91" t="s">
        <v>217</v>
      </c>
      <c r="Q34" s="1491"/>
      <c r="R34" s="1491"/>
      <c r="S34" s="1491"/>
      <c r="T34" s="140"/>
      <c r="U34" s="139">
        <v>2006</v>
      </c>
      <c r="V34" s="1491" t="s">
        <v>218</v>
      </c>
      <c r="W34" s="1491"/>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91" t="s">
        <v>217</v>
      </c>
      <c r="Q43" s="1491"/>
      <c r="R43" s="1491"/>
      <c r="S43" s="1491"/>
      <c r="T43" s="140"/>
      <c r="U43" s="139">
        <v>2007</v>
      </c>
      <c r="V43" s="1491" t="s">
        <v>218</v>
      </c>
      <c r="W43" s="1491"/>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91" t="s">
        <v>217</v>
      </c>
      <c r="Q52" s="1491"/>
      <c r="R52" s="1491"/>
      <c r="S52" s="1491"/>
      <c r="T52" s="140"/>
      <c r="U52" s="139">
        <v>2008</v>
      </c>
      <c r="V52" s="1491" t="s">
        <v>218</v>
      </c>
      <c r="W52" s="1491"/>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91" t="s">
        <v>217</v>
      </c>
      <c r="Q61" s="1491"/>
      <c r="R61" s="1491"/>
      <c r="S61" s="1491"/>
      <c r="T61" s="140"/>
      <c r="U61" s="139">
        <v>2009</v>
      </c>
      <c r="V61" s="1491" t="s">
        <v>218</v>
      </c>
      <c r="W61" s="1491"/>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91" t="s">
        <v>217</v>
      </c>
      <c r="Q70" s="1491"/>
      <c r="R70" s="1491"/>
      <c r="S70" s="1491"/>
      <c r="T70" s="140"/>
      <c r="U70" s="139">
        <v>2010</v>
      </c>
      <c r="V70" s="1491" t="s">
        <v>218</v>
      </c>
      <c r="W70" s="1491"/>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91" t="s">
        <v>217</v>
      </c>
      <c r="Q79" s="1491"/>
      <c r="R79" s="1491"/>
      <c r="S79" s="1491"/>
      <c r="T79" s="140"/>
      <c r="U79" s="139">
        <v>2011</v>
      </c>
      <c r="V79" s="1491" t="s">
        <v>218</v>
      </c>
      <c r="W79" s="1491"/>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91" t="s">
        <v>217</v>
      </c>
      <c r="Q88" s="1491"/>
      <c r="R88" s="1491"/>
      <c r="S88" s="1491"/>
      <c r="T88" s="140"/>
      <c r="U88" s="139">
        <v>2012</v>
      </c>
      <c r="V88" s="1491" t="s">
        <v>218</v>
      </c>
      <c r="W88" s="1491"/>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91" t="s">
        <v>217</v>
      </c>
      <c r="Q97" s="1491"/>
      <c r="R97" s="1491"/>
      <c r="S97" s="1491"/>
      <c r="T97" s="140"/>
      <c r="U97" s="139">
        <v>2013</v>
      </c>
      <c r="V97" s="1491" t="s">
        <v>218</v>
      </c>
      <c r="W97" s="1491"/>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91" t="s">
        <v>217</v>
      </c>
      <c r="Q106" s="1491"/>
      <c r="R106" s="1491"/>
      <c r="S106" s="1491"/>
      <c r="T106" s="140"/>
      <c r="U106" s="139">
        <v>2014</v>
      </c>
      <c r="V106" s="1491" t="s">
        <v>218</v>
      </c>
      <c r="W106" s="1491"/>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91" t="s">
        <v>217</v>
      </c>
      <c r="Q116" s="1491"/>
      <c r="R116" s="1491"/>
      <c r="S116" s="1491"/>
      <c r="T116" s="140"/>
      <c r="U116" s="139">
        <v>2015</v>
      </c>
      <c r="V116" s="1491" t="s">
        <v>218</v>
      </c>
      <c r="W116" s="1491"/>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91" t="s">
        <v>217</v>
      </c>
      <c r="Q126" s="1491"/>
      <c r="R126" s="1491"/>
      <c r="S126" s="1491"/>
      <c r="T126" s="140"/>
      <c r="U126" s="139">
        <v>2016</v>
      </c>
      <c r="V126" s="1491" t="s">
        <v>218</v>
      </c>
      <c r="W126" s="1491"/>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91" t="s">
        <v>217</v>
      </c>
      <c r="Q136" s="1491"/>
      <c r="R136" s="1491"/>
      <c r="S136" s="1491"/>
      <c r="T136" s="140"/>
      <c r="U136" s="139">
        <v>2017</v>
      </c>
      <c r="V136" s="1491" t="s">
        <v>218</v>
      </c>
      <c r="W136" s="1491"/>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91" t="s">
        <v>217</v>
      </c>
      <c r="Q146" s="1491"/>
      <c r="R146" s="1491"/>
      <c r="S146" s="1491"/>
      <c r="T146" s="140"/>
      <c r="U146" s="139">
        <v>2018</v>
      </c>
      <c r="V146" s="1491" t="s">
        <v>218</v>
      </c>
      <c r="W146" s="1491"/>
      <c r="X146" s="140"/>
      <c r="Y146" s="225">
        <v>2018</v>
      </c>
      <c r="Z146" s="140"/>
      <c r="AA146" s="160"/>
      <c r="AB146" s="106"/>
      <c r="AC146"/>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91" t="s">
        <v>217</v>
      </c>
      <c r="Q156" s="1491"/>
      <c r="R156" s="1491"/>
      <c r="S156" s="1491"/>
      <c r="T156" s="140"/>
      <c r="U156" s="139">
        <v>2019</v>
      </c>
      <c r="V156" s="1491" t="s">
        <v>218</v>
      </c>
      <c r="W156" s="1491"/>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91" t="s">
        <v>217</v>
      </c>
      <c r="Q166" s="1491"/>
      <c r="R166" s="1491"/>
      <c r="S166" s="1491"/>
      <c r="T166" s="140"/>
      <c r="U166" s="139">
        <v>2020</v>
      </c>
      <c r="V166" s="1491" t="s">
        <v>218</v>
      </c>
      <c r="W166" s="1491"/>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3">
        <v>12293.668</v>
      </c>
      <c r="C168" s="1163">
        <v>12396.350180400879</v>
      </c>
      <c r="D168" s="185">
        <v>12086.149992818097</v>
      </c>
      <c r="E168" s="185">
        <v>11603.106305993873</v>
      </c>
      <c r="F168" s="185">
        <v>11482.267355568953</v>
      </c>
      <c r="G168" s="185">
        <v>11953</v>
      </c>
      <c r="H168" s="185"/>
      <c r="I168" s="185"/>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9"/>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c r="I169" s="189"/>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s="106"/>
      <c r="AC169"/>
      <c r="AD169" s="106"/>
      <c r="AE169" s="106"/>
      <c r="AF169" s="106"/>
      <c r="AG169" s="106"/>
      <c r="AH169" s="106"/>
    </row>
    <row r="170" spans="1:34">
      <c r="A170" s="195" t="s">
        <v>240</v>
      </c>
      <c r="B170" s="1164">
        <v>12953.451999999999</v>
      </c>
      <c r="C170" s="1164">
        <v>12955.442846668257</v>
      </c>
      <c r="D170" s="196">
        <v>12559.678894534463</v>
      </c>
      <c r="E170" s="196">
        <v>12200.715185932797</v>
      </c>
      <c r="F170" s="196">
        <v>12043.432584369706</v>
      </c>
      <c r="G170" s="196">
        <v>12461</v>
      </c>
      <c r="H170" s="196"/>
      <c r="I170" s="196"/>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s="106"/>
      <c r="AC170"/>
      <c r="AD170" s="106"/>
      <c r="AE170" s="106"/>
      <c r="AF170" s="106"/>
      <c r="AG170" s="106"/>
      <c r="AH170" s="106"/>
    </row>
    <row r="171" spans="1:34">
      <c r="A171" s="195" t="s">
        <v>241</v>
      </c>
      <c r="B171" s="1164">
        <v>12820.403</v>
      </c>
      <c r="C171" s="1164">
        <v>12812.960174322563</v>
      </c>
      <c r="D171" s="196">
        <v>12404.011122590871</v>
      </c>
      <c r="E171" s="196">
        <v>12093.68836494103</v>
      </c>
      <c r="F171" s="196">
        <v>11923.112759720469</v>
      </c>
      <c r="G171" s="196">
        <v>12340</v>
      </c>
      <c r="H171" s="196"/>
      <c r="I171" s="196"/>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s="106"/>
      <c r="AC171"/>
      <c r="AD171" s="106"/>
      <c r="AE171" s="106"/>
      <c r="AF171" s="106"/>
      <c r="AG171" s="106"/>
      <c r="AH171" s="106"/>
    </row>
    <row r="172" spans="1:34">
      <c r="A172" s="195" t="s">
        <v>242</v>
      </c>
      <c r="B172" s="1164"/>
      <c r="C172" s="1165"/>
      <c r="D172" s="196"/>
      <c r="E172" s="196"/>
      <c r="F172" s="196">
        <v>12115.686274509804</v>
      </c>
      <c r="G172" s="196">
        <v>13265</v>
      </c>
      <c r="H172" s="196"/>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s="106"/>
      <c r="AC172"/>
      <c r="AD172" s="106"/>
      <c r="AE172" s="106"/>
      <c r="AF172" s="106"/>
      <c r="AG172" s="106"/>
      <c r="AH172" s="106"/>
    </row>
    <row r="173" spans="1:34">
      <c r="A173" s="195" t="s">
        <v>98</v>
      </c>
      <c r="B173" s="1164">
        <v>10382.365</v>
      </c>
      <c r="C173" s="1164">
        <v>10554.510985315916</v>
      </c>
      <c r="D173" s="196">
        <v>10508.256746814872</v>
      </c>
      <c r="E173" s="196">
        <v>9974.3926900629413</v>
      </c>
      <c r="F173" s="196">
        <v>9676.7357563537662</v>
      </c>
      <c r="G173" s="196">
        <v>10168</v>
      </c>
      <c r="H173" s="196"/>
      <c r="I173" s="196"/>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s="106"/>
      <c r="AC173" s="106"/>
      <c r="AD173" s="106"/>
      <c r="AE173" s="106"/>
      <c r="AF173" s="106"/>
      <c r="AG173" s="106"/>
      <c r="AH173" s="106"/>
    </row>
    <row r="174" spans="1:34" ht="13.5" thickBot="1">
      <c r="A174" s="198" t="s">
        <v>243</v>
      </c>
      <c r="B174" s="1166">
        <v>13188.183000000001</v>
      </c>
      <c r="C174" s="1166">
        <v>13234.41829236263</v>
      </c>
      <c r="D174" s="199">
        <v>12868.44290816252</v>
      </c>
      <c r="E174" s="199">
        <v>12394.03887979182</v>
      </c>
      <c r="F174" s="199">
        <v>12244.396919750789</v>
      </c>
      <c r="G174" s="199">
        <v>12579</v>
      </c>
      <c r="H174" s="199"/>
      <c r="I174" s="199"/>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0</v>
      </c>
      <c r="I342" s="321">
        <f>I172/1000/1.02</f>
        <v>0</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0</v>
      </c>
      <c r="I502" s="412">
        <f t="shared" si="169"/>
        <v>0</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0</v>
      </c>
      <c r="I503" s="416">
        <f t="shared" si="170"/>
        <v>0</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0</v>
      </c>
      <c r="I504" s="407">
        <f t="shared" si="171"/>
        <v>0</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0</v>
      </c>
      <c r="I505" s="407">
        <f t="shared" si="171"/>
        <v>0</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0</v>
      </c>
      <c r="I506" s="407">
        <f t="shared" si="173"/>
        <v>0</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0</v>
      </c>
      <c r="I507" s="407">
        <f t="shared" si="174"/>
        <v>0</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0</v>
      </c>
      <c r="I508" s="419">
        <f t="shared" si="175"/>
        <v>0</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C11" sqref="C11"/>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16" t="s">
        <v>88</v>
      </c>
      <c r="B1" s="1316"/>
      <c r="C1" s="1316"/>
      <c r="D1" s="1316"/>
      <c r="E1" s="1316"/>
      <c r="F1" s="1316"/>
      <c r="G1" s="1316"/>
      <c r="H1" s="1316"/>
      <c r="I1" s="1316"/>
      <c r="J1" s="1316"/>
      <c r="K1" s="1316"/>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322" t="s">
        <v>99</v>
      </c>
      <c r="C3" s="1323"/>
      <c r="D3" s="1323"/>
      <c r="E3" s="1323"/>
      <c r="F3" s="1324"/>
      <c r="G3" s="1318" t="s">
        <v>71</v>
      </c>
      <c r="H3" s="1319"/>
      <c r="I3" s="1325" t="s">
        <v>313</v>
      </c>
      <c r="J3" s="1320" t="s">
        <v>72</v>
      </c>
      <c r="K3" s="1321"/>
      <c r="L3" s="5"/>
    </row>
    <row r="4" spans="1:12" s="106" customFormat="1" ht="31.5">
      <c r="A4" s="765" t="s">
        <v>73</v>
      </c>
      <c r="B4" s="1033" t="s">
        <v>74</v>
      </c>
      <c r="C4" s="131" t="s">
        <v>75</v>
      </c>
      <c r="D4" s="131" t="s">
        <v>76</v>
      </c>
      <c r="E4" s="629" t="s">
        <v>69</v>
      </c>
      <c r="F4" s="630" t="s">
        <v>77</v>
      </c>
      <c r="G4" s="1032" t="s">
        <v>78</v>
      </c>
      <c r="H4" s="632" t="s">
        <v>91</v>
      </c>
      <c r="I4" s="1326"/>
      <c r="J4" s="107" t="s">
        <v>70</v>
      </c>
      <c r="K4" s="631" t="s">
        <v>81</v>
      </c>
      <c r="L4" s="5"/>
    </row>
    <row r="5" spans="1:12" s="106" customFormat="1" ht="21" customHeight="1" thickBot="1">
      <c r="A5" s="766"/>
      <c r="B5" s="1124" t="s">
        <v>486</v>
      </c>
      <c r="C5" s="1125" t="s">
        <v>486</v>
      </c>
      <c r="D5" s="1125" t="s">
        <v>486</v>
      </c>
      <c r="E5" s="983" t="s">
        <v>126</v>
      </c>
      <c r="F5" s="984" t="s">
        <v>79</v>
      </c>
      <c r="G5" s="1126" t="s">
        <v>486</v>
      </c>
      <c r="H5" s="763" t="s">
        <v>90</v>
      </c>
      <c r="I5" s="848"/>
      <c r="J5" s="1125" t="s">
        <v>486</v>
      </c>
      <c r="K5" s="970" t="s">
        <v>80</v>
      </c>
      <c r="L5" s="5"/>
    </row>
    <row r="6" spans="1:12" s="106" customFormat="1" ht="28.5" customHeight="1" thickBot="1">
      <c r="A6" s="64" t="s">
        <v>22</v>
      </c>
      <c r="B6" s="746">
        <v>6.0393528363563487</v>
      </c>
      <c r="C6" s="747">
        <v>11658.982309568239</v>
      </c>
      <c r="D6" s="747">
        <v>11892.161955759604</v>
      </c>
      <c r="E6" s="977">
        <v>-0.69198640975855263</v>
      </c>
      <c r="F6" s="985">
        <v>1.76254438446443</v>
      </c>
      <c r="G6" s="748">
        <v>324.0102089552239</v>
      </c>
      <c r="H6" s="977">
        <v>-0.82410385808727427</v>
      </c>
      <c r="I6" s="748">
        <v>0.98980053258302769</v>
      </c>
      <c r="J6" s="749">
        <v>100</v>
      </c>
      <c r="K6" s="971" t="s">
        <v>23</v>
      </c>
    </row>
    <row r="7" spans="1:12" s="106" customFormat="1" ht="25.5" customHeight="1">
      <c r="A7" s="835" t="s">
        <v>103</v>
      </c>
      <c r="B7" s="911">
        <v>5.9228414939112488</v>
      </c>
      <c r="C7" s="912">
        <v>10988.574200206398</v>
      </c>
      <c r="D7" s="912">
        <v>11208.345684210526</v>
      </c>
      <c r="E7" s="986">
        <v>-3.5187269703928927</v>
      </c>
      <c r="F7" s="987">
        <v>-0.31329631761523263</v>
      </c>
      <c r="G7" s="750">
        <v>237.48333333333335</v>
      </c>
      <c r="H7" s="978">
        <v>-1.8131390130666558</v>
      </c>
      <c r="I7" s="751">
        <v>-25</v>
      </c>
      <c r="J7" s="751">
        <v>5.9701492537313432E-2</v>
      </c>
      <c r="K7" s="972">
        <v>-2.0688398433896936E-2</v>
      </c>
    </row>
    <row r="8" spans="1:12" s="106" customFormat="1" ht="24" customHeight="1">
      <c r="A8" s="836" t="s">
        <v>104</v>
      </c>
      <c r="B8" s="913">
        <v>6.4901419319268934</v>
      </c>
      <c r="C8" s="752">
        <v>12176.626513934134</v>
      </c>
      <c r="D8" s="752">
        <v>12420.159044212816</v>
      </c>
      <c r="E8" s="988">
        <v>-0.46598828158744476</v>
      </c>
      <c r="F8" s="753">
        <v>4.5775461467014056</v>
      </c>
      <c r="G8" s="754">
        <v>356.14945334350369</v>
      </c>
      <c r="H8" s="979">
        <v>-0.49757544674020276</v>
      </c>
      <c r="I8" s="755">
        <v>-2.8649049147937764</v>
      </c>
      <c r="J8" s="755">
        <v>39.134328358208954</v>
      </c>
      <c r="K8" s="973">
        <v>-1.5530052095948932</v>
      </c>
    </row>
    <row r="9" spans="1:12" s="106" customFormat="1" ht="24" customHeight="1">
      <c r="A9" s="836" t="s">
        <v>105</v>
      </c>
      <c r="B9" s="913">
        <v>6.3832733003278292</v>
      </c>
      <c r="C9" s="752">
        <v>11976.122514686358</v>
      </c>
      <c r="D9" s="752">
        <v>12215.644964980085</v>
      </c>
      <c r="E9" s="988">
        <v>-1.3923402877810316</v>
      </c>
      <c r="F9" s="753">
        <v>6.4959196007030933</v>
      </c>
      <c r="G9" s="756">
        <v>391.30915411355744</v>
      </c>
      <c r="H9" s="980">
        <v>-0.58102507783166057</v>
      </c>
      <c r="I9" s="757">
        <v>-1.0888252148997135</v>
      </c>
      <c r="J9" s="757">
        <v>8.5870646766169152</v>
      </c>
      <c r="K9" s="974">
        <v>-0.1804578074307166</v>
      </c>
    </row>
    <row r="10" spans="1:12" s="106" customFormat="1" ht="24" customHeight="1">
      <c r="A10" s="836" t="s">
        <v>106</v>
      </c>
      <c r="B10" s="1034" t="s">
        <v>100</v>
      </c>
      <c r="C10" s="823" t="s">
        <v>100</v>
      </c>
      <c r="D10" s="823" t="s">
        <v>100</v>
      </c>
      <c r="E10" s="981" t="s">
        <v>100</v>
      </c>
      <c r="F10" s="1035" t="s">
        <v>100</v>
      </c>
      <c r="G10" s="910" t="s">
        <v>100</v>
      </c>
      <c r="H10" s="981" t="s">
        <v>100</v>
      </c>
      <c r="I10" s="758" t="s">
        <v>100</v>
      </c>
      <c r="J10" s="816" t="s">
        <v>100</v>
      </c>
      <c r="K10" s="975" t="s">
        <v>100</v>
      </c>
    </row>
    <row r="11" spans="1:12" s="106" customFormat="1" ht="24" customHeight="1">
      <c r="A11" s="836" t="s">
        <v>98</v>
      </c>
      <c r="B11" s="913">
        <v>4.8841131977262418</v>
      </c>
      <c r="C11" s="752">
        <v>10028.979872127808</v>
      </c>
      <c r="D11" s="752">
        <v>10229.559469570364</v>
      </c>
      <c r="E11" s="988">
        <v>0.13680588495857526</v>
      </c>
      <c r="F11" s="753">
        <v>-3.2006303058061167</v>
      </c>
      <c r="G11" s="756">
        <v>284.04659273832948</v>
      </c>
      <c r="H11" s="980">
        <v>-0.52678883525406417</v>
      </c>
      <c r="I11" s="757">
        <v>4.7003745318352061</v>
      </c>
      <c r="J11" s="757">
        <v>27.815920398009951</v>
      </c>
      <c r="K11" s="974">
        <v>0.98579428636848832</v>
      </c>
    </row>
    <row r="12" spans="1:12" s="106" customFormat="1" ht="24" customHeight="1" thickBot="1">
      <c r="A12" s="837" t="s">
        <v>107</v>
      </c>
      <c r="B12" s="914">
        <v>6.3713924506942705</v>
      </c>
      <c r="C12" s="759">
        <v>12299.985426050715</v>
      </c>
      <c r="D12" s="759">
        <v>12545.985134571729</v>
      </c>
      <c r="E12" s="989">
        <v>-0.84659266325711124</v>
      </c>
      <c r="F12" s="760">
        <v>-2.2922175580324158</v>
      </c>
      <c r="G12" s="761">
        <v>294.55243628950052</v>
      </c>
      <c r="H12" s="982">
        <v>-0.18763755238669116</v>
      </c>
      <c r="I12" s="762">
        <v>4.2951307675951522</v>
      </c>
      <c r="J12" s="762">
        <v>24.402985074626866</v>
      </c>
      <c r="K12" s="976">
        <v>0.7733814972767199</v>
      </c>
    </row>
    <row r="13" spans="1:12" s="106" customFormat="1" ht="15">
      <c r="A13" s="908"/>
      <c r="B13" s="909"/>
    </row>
    <row r="14" spans="1:12" s="106" customFormat="1" ht="46.5" customHeight="1">
      <c r="A14" s="1317" t="s">
        <v>424</v>
      </c>
      <c r="B14" s="1317"/>
      <c r="C14" s="1317"/>
      <c r="D14" s="1317"/>
      <c r="E14" s="1317"/>
      <c r="F14" s="1317"/>
      <c r="G14" s="1317"/>
      <c r="H14" s="1317"/>
      <c r="I14" s="1317"/>
      <c r="J14" s="1317"/>
      <c r="K14" s="1317"/>
    </row>
    <row r="15" spans="1:12" s="106" customFormat="1" ht="33.75" customHeight="1">
      <c r="A15" s="1317" t="s">
        <v>338</v>
      </c>
      <c r="B15" s="1317"/>
      <c r="C15" s="1317"/>
      <c r="D15" s="1317"/>
      <c r="E15" s="1317"/>
      <c r="F15" s="1317"/>
      <c r="G15" s="1317"/>
      <c r="H15" s="1317"/>
      <c r="I15" s="1317"/>
      <c r="J15" s="1317"/>
      <c r="K15" s="1317"/>
    </row>
    <row r="16" spans="1:12" s="106" customFormat="1">
      <c r="A16" s="1317" t="s">
        <v>169</v>
      </c>
      <c r="B16" s="1317"/>
      <c r="C16" s="1317"/>
      <c r="D16" s="1317"/>
      <c r="E16" s="1317"/>
      <c r="F16" s="1317"/>
      <c r="G16" s="1317"/>
      <c r="H16" s="1317"/>
      <c r="I16" s="1317"/>
      <c r="J16" s="1317"/>
      <c r="K16" s="1317"/>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X29" sqref="X2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90" t="s">
        <v>428</v>
      </c>
      <c r="B4" s="1490"/>
      <c r="C4" s="1490"/>
      <c r="D4" s="1490"/>
      <c r="E4" s="1490"/>
      <c r="F4" s="1490"/>
      <c r="G4" s="1490"/>
      <c r="H4" s="1490"/>
      <c r="I4" s="1490"/>
      <c r="J4" s="1490"/>
      <c r="K4" s="1490"/>
      <c r="L4" s="1490"/>
      <c r="M4" s="1490"/>
      <c r="N4" s="1490"/>
    </row>
    <row r="6" spans="1:14" ht="16.5" thickBot="1">
      <c r="C6" s="1051"/>
      <c r="E6" s="1052"/>
      <c r="F6" s="1053"/>
    </row>
    <row r="7" spans="1:14" ht="15.75" thickBot="1">
      <c r="A7" s="1054" t="s">
        <v>356</v>
      </c>
      <c r="B7" s="1055" t="s">
        <v>357</v>
      </c>
      <c r="C7" s="1056" t="s">
        <v>358</v>
      </c>
      <c r="D7" s="1056" t="s">
        <v>359</v>
      </c>
      <c r="E7" s="1056" t="s">
        <v>360</v>
      </c>
      <c r="F7" s="1056" t="s">
        <v>361</v>
      </c>
      <c r="G7" s="1056" t="s">
        <v>362</v>
      </c>
      <c r="H7" s="1056" t="s">
        <v>363</v>
      </c>
      <c r="I7" s="1056" t="s">
        <v>364</v>
      </c>
      <c r="J7" s="1056" t="s">
        <v>365</v>
      </c>
      <c r="K7" s="1056" t="s">
        <v>366</v>
      </c>
      <c r="L7" s="1056" t="s">
        <v>367</v>
      </c>
      <c r="M7" s="1057" t="s">
        <v>368</v>
      </c>
    </row>
    <row r="8" spans="1:14" ht="15.75">
      <c r="A8" s="1058" t="s">
        <v>369</v>
      </c>
      <c r="B8" s="1059"/>
      <c r="C8" s="1059"/>
      <c r="D8" s="1059"/>
      <c r="E8" s="1059"/>
      <c r="F8" s="1059"/>
      <c r="G8" s="1059"/>
      <c r="H8" s="1059"/>
      <c r="I8" s="1059"/>
      <c r="J8" s="1059"/>
      <c r="K8" s="1059"/>
      <c r="L8" s="1059"/>
      <c r="M8" s="1060"/>
    </row>
    <row r="9" spans="1:14" ht="15.75">
      <c r="A9" s="1061" t="s">
        <v>370</v>
      </c>
      <c r="B9" s="1149">
        <v>10065.14920330695</v>
      </c>
      <c r="C9" s="1150">
        <v>10080.396827870052</v>
      </c>
      <c r="D9" s="1150">
        <v>10168.392423032492</v>
      </c>
      <c r="E9" s="1150">
        <v>10383.660897394942</v>
      </c>
      <c r="F9" s="1150">
        <v>10601.02602540495</v>
      </c>
      <c r="G9" s="1150">
        <v>10681.538024962125</v>
      </c>
      <c r="H9" s="1150">
        <v>10293.315596828763</v>
      </c>
      <c r="I9" s="1150">
        <v>10595.183348072431</v>
      </c>
      <c r="J9" s="1150">
        <v>10984.585741483217</v>
      </c>
      <c r="K9" s="1150">
        <v>10966.946248088372</v>
      </c>
      <c r="L9" s="1150">
        <v>11097.939953548594</v>
      </c>
      <c r="M9" s="1151">
        <v>11146.365363995808</v>
      </c>
    </row>
    <row r="10" spans="1:14" ht="15.75">
      <c r="A10" s="1061" t="s">
        <v>371</v>
      </c>
      <c r="B10" s="1152">
        <v>11132.805994345952</v>
      </c>
      <c r="C10" s="1153">
        <v>11233.336791819034</v>
      </c>
      <c r="D10" s="1153">
        <v>11549.323679081062</v>
      </c>
      <c r="E10" s="1153">
        <v>11779.076383839585</v>
      </c>
      <c r="F10" s="1153">
        <v>11597.36140191531</v>
      </c>
      <c r="G10" s="1153">
        <v>11706.808799822491</v>
      </c>
      <c r="H10" s="1153">
        <v>11199.573228816986</v>
      </c>
      <c r="I10" s="1153">
        <v>11073.620546924885</v>
      </c>
      <c r="J10" s="1153">
        <v>10919.998910676999</v>
      </c>
      <c r="K10" s="1153">
        <v>11083.771594849599</v>
      </c>
      <c r="L10" s="1153">
        <v>10697.446356089269</v>
      </c>
      <c r="M10" s="1154">
        <v>10922.845842494447</v>
      </c>
    </row>
    <row r="11" spans="1:14" ht="15.75">
      <c r="A11" s="1111" t="s">
        <v>372</v>
      </c>
      <c r="B11" s="1155">
        <v>10779.101139240223</v>
      </c>
      <c r="C11" s="1156">
        <v>10525.243839466166</v>
      </c>
      <c r="D11" s="1156">
        <v>10838.862022210526</v>
      </c>
      <c r="E11" s="1156">
        <v>10900.833594134192</v>
      </c>
      <c r="F11" s="1156">
        <v>10972.865021548203</v>
      </c>
      <c r="G11" s="1156">
        <v>10778.598012388826</v>
      </c>
      <c r="H11" s="1156">
        <v>10178.357608292003</v>
      </c>
      <c r="I11" s="1156">
        <v>10258.950000000001</v>
      </c>
      <c r="J11" s="1156">
        <v>10307.35</v>
      </c>
      <c r="K11" s="1156">
        <v>10339.77</v>
      </c>
      <c r="L11" s="1156">
        <v>10345.82</v>
      </c>
      <c r="M11" s="1157">
        <v>10371.826999999999</v>
      </c>
    </row>
    <row r="12" spans="1:14" ht="16.5" thickBot="1">
      <c r="A12" s="1062">
        <v>2020</v>
      </c>
      <c r="B12" s="1158">
        <v>10388.681</v>
      </c>
      <c r="C12" s="1159">
        <v>10670.97</v>
      </c>
      <c r="D12" s="1159">
        <v>10665.460999999999</v>
      </c>
      <c r="E12" s="1159">
        <v>9957.9719999999998</v>
      </c>
      <c r="F12" s="1159">
        <v>9862.2099999999991</v>
      </c>
      <c r="G12" s="1159">
        <v>10291.19</v>
      </c>
      <c r="H12" s="1159"/>
      <c r="I12" s="1159"/>
      <c r="J12" s="1160"/>
      <c r="K12" s="1159"/>
      <c r="L12" s="1159"/>
      <c r="M12" s="1161"/>
    </row>
    <row r="13" spans="1:14" ht="15.75">
      <c r="A13" s="1058" t="s">
        <v>373</v>
      </c>
      <c r="B13" s="1059"/>
      <c r="C13" s="1059"/>
      <c r="D13" s="1059"/>
      <c r="E13" s="1059"/>
      <c r="F13" s="1059"/>
      <c r="G13" s="1059"/>
      <c r="H13" s="1059"/>
      <c r="I13" s="1059"/>
      <c r="J13" s="1059"/>
      <c r="K13" s="1059"/>
      <c r="L13" s="1059"/>
      <c r="M13" s="1060"/>
    </row>
    <row r="14" spans="1:14" ht="15.75">
      <c r="A14" s="1061" t="s">
        <v>370</v>
      </c>
      <c r="B14" s="1149">
        <v>13077.710337994744</v>
      </c>
      <c r="C14" s="1150">
        <v>12903.073525758837</v>
      </c>
      <c r="D14" s="1150">
        <v>12698.931145933877</v>
      </c>
      <c r="E14" s="1150">
        <v>12657.588856436963</v>
      </c>
      <c r="F14" s="1150">
        <v>12717.112689021023</v>
      </c>
      <c r="G14" s="1150">
        <v>12734.575070390658</v>
      </c>
      <c r="H14" s="1150">
        <v>12584.73701594032</v>
      </c>
      <c r="I14" s="1150">
        <v>12999.206672696655</v>
      </c>
      <c r="J14" s="1150">
        <v>13326.129323653522</v>
      </c>
      <c r="K14" s="1150">
        <v>13558.078274143218</v>
      </c>
      <c r="L14" s="1150">
        <v>13767.296305638371</v>
      </c>
      <c r="M14" s="1151">
        <v>13967.765524559227</v>
      </c>
    </row>
    <row r="15" spans="1:14" ht="15.75">
      <c r="A15" s="1061" t="s">
        <v>371</v>
      </c>
      <c r="B15" s="1152">
        <v>13863.291293383541</v>
      </c>
      <c r="C15" s="1153">
        <v>13743.276622380532</v>
      </c>
      <c r="D15" s="1153">
        <v>13723.137993721932</v>
      </c>
      <c r="E15" s="1153">
        <v>13676.483392698095</v>
      </c>
      <c r="F15" s="1153">
        <v>13897.183799781353</v>
      </c>
      <c r="G15" s="1153">
        <v>13819.293352302531</v>
      </c>
      <c r="H15" s="1153">
        <v>13646.185847959312</v>
      </c>
      <c r="I15" s="1153">
        <v>13665.272297680553</v>
      </c>
      <c r="J15" s="1153">
        <v>13574.108658165709</v>
      </c>
      <c r="K15" s="1153">
        <v>13788.120289112323</v>
      </c>
      <c r="L15" s="1153">
        <v>13662.087019707555</v>
      </c>
      <c r="M15" s="1154">
        <v>13626.144742652335</v>
      </c>
    </row>
    <row r="16" spans="1:14" ht="15.75">
      <c r="A16" s="1111" t="s">
        <v>372</v>
      </c>
      <c r="B16" s="1155">
        <v>13645.090499529209</v>
      </c>
      <c r="C16" s="1156">
        <v>13282.733991297373</v>
      </c>
      <c r="D16" s="1156">
        <v>13143.170864206666</v>
      </c>
      <c r="E16" s="1156">
        <v>12928.022364758031</v>
      </c>
      <c r="F16" s="1156">
        <v>12944.684877391548</v>
      </c>
      <c r="G16" s="1156">
        <v>12448.358236205486</v>
      </c>
      <c r="H16" s="1156">
        <v>12124.260986050436</v>
      </c>
      <c r="I16" s="1156">
        <v>12505.99</v>
      </c>
      <c r="J16" s="1156">
        <v>12412.7</v>
      </c>
      <c r="K16" s="1156">
        <v>12447.57</v>
      </c>
      <c r="L16" s="1156">
        <v>12852.25</v>
      </c>
      <c r="M16" s="1157">
        <v>12965.558000000001</v>
      </c>
    </row>
    <row r="17" spans="1:14" ht="16.5" thickBot="1">
      <c r="A17" s="1062">
        <v>2020</v>
      </c>
      <c r="B17" s="1158">
        <v>12890.187</v>
      </c>
      <c r="C17" s="1159">
        <v>12798.79</v>
      </c>
      <c r="D17" s="1159">
        <v>12923.992</v>
      </c>
      <c r="E17" s="1159">
        <v>12783.698</v>
      </c>
      <c r="F17" s="1159">
        <v>12556.07</v>
      </c>
      <c r="G17" s="1159">
        <v>12505.63</v>
      </c>
      <c r="H17" s="1159"/>
      <c r="I17" s="1159"/>
      <c r="J17" s="1160"/>
      <c r="K17" s="1159"/>
      <c r="L17" s="1159"/>
      <c r="M17" s="1161"/>
    </row>
    <row r="20" spans="1:14" ht="15.75">
      <c r="A20" s="1490" t="s">
        <v>429</v>
      </c>
      <c r="B20" s="1490"/>
      <c r="C20" s="1490"/>
      <c r="D20" s="1490"/>
      <c r="E20" s="1490"/>
      <c r="F20" s="1490"/>
      <c r="G20" s="1490"/>
      <c r="H20" s="1490"/>
      <c r="I20" s="1490"/>
      <c r="J20" s="1490"/>
      <c r="K20" s="1490"/>
      <c r="L20" s="1490"/>
      <c r="M20" s="1490"/>
      <c r="N20" s="1490"/>
    </row>
    <row r="21" spans="1:14" ht="13.5" thickBot="1"/>
    <row r="22" spans="1:14" ht="15.75" thickBot="1">
      <c r="A22" s="1054" t="s">
        <v>356</v>
      </c>
      <c r="B22" s="1055" t="s">
        <v>357</v>
      </c>
      <c r="C22" s="1056" t="s">
        <v>358</v>
      </c>
      <c r="D22" s="1056" t="s">
        <v>359</v>
      </c>
      <c r="E22" s="1056" t="s">
        <v>360</v>
      </c>
      <c r="F22" s="1056" t="s">
        <v>361</v>
      </c>
      <c r="G22" s="1056" t="s">
        <v>362</v>
      </c>
      <c r="H22" s="1056" t="s">
        <v>363</v>
      </c>
      <c r="I22" s="1056" t="s">
        <v>364</v>
      </c>
      <c r="J22" s="1056" t="s">
        <v>365</v>
      </c>
      <c r="K22" s="1056" t="s">
        <v>366</v>
      </c>
      <c r="L22" s="1056" t="s">
        <v>367</v>
      </c>
      <c r="M22" s="1057" t="s">
        <v>368</v>
      </c>
    </row>
    <row r="23" spans="1:14" ht="16.5" thickBot="1">
      <c r="A23" s="1065" t="s">
        <v>374</v>
      </c>
      <c r="B23" s="1066"/>
      <c r="C23" s="1066"/>
      <c r="D23" s="1066"/>
      <c r="E23" s="1066"/>
      <c r="F23" s="1066"/>
      <c r="G23" s="1066"/>
      <c r="H23" s="1066"/>
      <c r="I23" s="1066"/>
      <c r="J23" s="1066"/>
      <c r="K23" s="1066"/>
      <c r="L23" s="1066"/>
      <c r="M23" s="1067"/>
    </row>
    <row r="24" spans="1:14" ht="15.75">
      <c r="A24" s="1064" t="s">
        <v>370</v>
      </c>
      <c r="B24" s="1149">
        <v>27851.705456255884</v>
      </c>
      <c r="C24" s="1150">
        <v>27123.64730249999</v>
      </c>
      <c r="D24" s="1150">
        <v>26582.674622279141</v>
      </c>
      <c r="E24" s="1150">
        <v>27784.630848493467</v>
      </c>
      <c r="F24" s="1150">
        <v>29598.213320045077</v>
      </c>
      <c r="G24" s="1150">
        <v>28787.621133339711</v>
      </c>
      <c r="H24" s="1150">
        <v>29300.536472176766</v>
      </c>
      <c r="I24" s="1150">
        <v>30504.441266437731</v>
      </c>
      <c r="J24" s="1150">
        <v>30498.821648031102</v>
      </c>
      <c r="K24" s="1150">
        <v>28648.548081830173</v>
      </c>
      <c r="L24" s="1150">
        <v>27467.131642772347</v>
      </c>
      <c r="M24" s="1151">
        <v>27778.199839529283</v>
      </c>
    </row>
    <row r="25" spans="1:14" ht="15.75">
      <c r="A25" s="1061" t="s">
        <v>371</v>
      </c>
      <c r="B25" s="1152">
        <v>25833.94075375775</v>
      </c>
      <c r="C25" s="1153">
        <v>25340.374581887783</v>
      </c>
      <c r="D25" s="1153">
        <v>26641.953903275295</v>
      </c>
      <c r="E25" s="1153">
        <v>26658.495362448899</v>
      </c>
      <c r="F25" s="1153">
        <v>28853.883794903919</v>
      </c>
      <c r="G25" s="1153">
        <v>29543.034993483714</v>
      </c>
      <c r="H25" s="1153">
        <v>28801.681986809574</v>
      </c>
      <c r="I25" s="1153">
        <v>28392.787205244891</v>
      </c>
      <c r="J25" s="1153">
        <v>28466.022011387158</v>
      </c>
      <c r="K25" s="1153">
        <v>27616.704977122507</v>
      </c>
      <c r="L25" s="1153">
        <v>26839.808929233062</v>
      </c>
      <c r="M25" s="1154">
        <v>27141.214844955597</v>
      </c>
    </row>
    <row r="26" spans="1:14" ht="15.75">
      <c r="A26" s="1111" t="s">
        <v>372</v>
      </c>
      <c r="B26" s="1155">
        <v>25776.336953005964</v>
      </c>
      <c r="C26" s="1156">
        <v>23649.071175292673</v>
      </c>
      <c r="D26" s="1156">
        <v>24244.69587026758</v>
      </c>
      <c r="E26" s="1156">
        <v>25502.655897270379</v>
      </c>
      <c r="F26" s="1156">
        <v>25923.582065295945</v>
      </c>
      <c r="G26" s="1156">
        <v>27055.720758505297</v>
      </c>
      <c r="H26" s="1156">
        <v>29655.713761194031</v>
      </c>
      <c r="I26" s="1156">
        <v>30642.32</v>
      </c>
      <c r="J26" s="1156">
        <v>30399.279999999999</v>
      </c>
      <c r="K26" s="1156">
        <v>31237.96</v>
      </c>
      <c r="L26" s="1156">
        <v>24570.28</v>
      </c>
      <c r="M26" s="1157">
        <v>24086.651999999998</v>
      </c>
    </row>
    <row r="27" spans="1:14" ht="16.5" thickBot="1">
      <c r="A27" s="1062">
        <v>2020</v>
      </c>
      <c r="B27" s="1158">
        <v>24209.279999999999</v>
      </c>
      <c r="C27" s="1159">
        <v>23642.53</v>
      </c>
      <c r="D27" s="1159">
        <v>20911.437000000002</v>
      </c>
      <c r="E27" s="1159">
        <v>17388.701000000001</v>
      </c>
      <c r="F27" s="1159">
        <v>18760.21</v>
      </c>
      <c r="G27" s="1159">
        <v>26428.68</v>
      </c>
      <c r="H27" s="1159"/>
      <c r="I27" s="1159"/>
      <c r="J27" s="1160"/>
      <c r="K27" s="1159"/>
      <c r="L27" s="1159"/>
      <c r="M27" s="1161"/>
    </row>
    <row r="28" spans="1:14" ht="15.75">
      <c r="A28" s="1058" t="s">
        <v>377</v>
      </c>
      <c r="B28" s="1059"/>
      <c r="C28" s="1059"/>
      <c r="D28" s="1059"/>
      <c r="E28" s="1059"/>
      <c r="F28" s="1059"/>
      <c r="G28" s="1059"/>
      <c r="H28" s="1059"/>
      <c r="I28" s="1059"/>
      <c r="J28" s="1059"/>
      <c r="K28" s="1059"/>
      <c r="L28" s="1059"/>
      <c r="M28" s="1060"/>
    </row>
    <row r="29" spans="1:14" ht="15.75">
      <c r="A29" s="1061" t="s">
        <v>370</v>
      </c>
      <c r="B29" s="1149">
        <v>21663.966949699432</v>
      </c>
      <c r="C29" s="1150">
        <v>21525.397673001702</v>
      </c>
      <c r="D29" s="1150">
        <v>21115.733438107225</v>
      </c>
      <c r="E29" s="1150">
        <v>21302.128362253105</v>
      </c>
      <c r="F29" s="1150">
        <v>21200.291742224468</v>
      </c>
      <c r="G29" s="1150">
        <v>20822.118697379927</v>
      </c>
      <c r="H29" s="1150">
        <v>20206.889065246851</v>
      </c>
      <c r="I29" s="1150">
        <v>20948.119652057965</v>
      </c>
      <c r="J29" s="1150">
        <v>21116.098043152244</v>
      </c>
      <c r="K29" s="1150">
        <v>21873.281641223013</v>
      </c>
      <c r="L29" s="1150">
        <v>21354.087891290288</v>
      </c>
      <c r="M29" s="1151">
        <v>22297.314513329471</v>
      </c>
    </row>
    <row r="30" spans="1:14" ht="15.75">
      <c r="A30" s="1061" t="s">
        <v>371</v>
      </c>
      <c r="B30" s="1152">
        <v>21402.312901691836</v>
      </c>
      <c r="C30" s="1153">
        <v>21211.519078437537</v>
      </c>
      <c r="D30" s="1153">
        <v>21982.387355191033</v>
      </c>
      <c r="E30" s="1153">
        <v>21460.556994517105</v>
      </c>
      <c r="F30" s="1153">
        <v>22185.677427629282</v>
      </c>
      <c r="G30" s="1153">
        <v>21834.028071648627</v>
      </c>
      <c r="H30" s="1153">
        <v>21564.632920196203</v>
      </c>
      <c r="I30" s="1153">
        <v>21295.617981644409</v>
      </c>
      <c r="J30" s="1153">
        <v>20755.561440894948</v>
      </c>
      <c r="K30" s="1153">
        <v>20670.700563797891</v>
      </c>
      <c r="L30" s="1153">
        <v>21400.192230924309</v>
      </c>
      <c r="M30" s="1154">
        <v>22220.298261284093</v>
      </c>
    </row>
    <row r="31" spans="1:14" ht="15.75">
      <c r="A31" s="1111" t="s">
        <v>372</v>
      </c>
      <c r="B31" s="1155">
        <v>21710.465139517379</v>
      </c>
      <c r="C31" s="1156">
        <v>21462.727974698573</v>
      </c>
      <c r="D31" s="1156">
        <v>21517.060154219016</v>
      </c>
      <c r="E31" s="1156">
        <v>21946.164324302244</v>
      </c>
      <c r="F31" s="1156">
        <v>21378.921701744526</v>
      </c>
      <c r="G31" s="1156">
        <v>21331.314775808616</v>
      </c>
      <c r="H31" s="1156">
        <v>20629.234211361087</v>
      </c>
      <c r="I31" s="1156">
        <v>22365.58</v>
      </c>
      <c r="J31" s="1156">
        <v>22334.37</v>
      </c>
      <c r="K31" s="1156">
        <v>21397.7</v>
      </c>
      <c r="L31" s="1156">
        <v>21495.15</v>
      </c>
      <c r="M31" s="1157">
        <v>21850.143</v>
      </c>
    </row>
    <row r="32" spans="1:14" ht="16.5" thickBot="1">
      <c r="A32" s="1062">
        <v>2020</v>
      </c>
      <c r="B32" s="1158">
        <v>21970.524000000001</v>
      </c>
      <c r="C32" s="1159">
        <v>22113.47</v>
      </c>
      <c r="D32" s="1159">
        <v>22176.83</v>
      </c>
      <c r="E32" s="1159">
        <v>22601.621999999999</v>
      </c>
      <c r="F32" s="1159">
        <v>21531.78</v>
      </c>
      <c r="G32" s="1159">
        <v>22298.91</v>
      </c>
      <c r="H32" s="1159"/>
      <c r="I32" s="1159"/>
      <c r="J32" s="1160"/>
      <c r="K32" s="1159"/>
      <c r="L32" s="1159"/>
      <c r="M32" s="1161"/>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Z38" sqref="Z38"/>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27" t="s">
        <v>87</v>
      </c>
      <c r="B1" s="1327"/>
      <c r="C1" s="1327"/>
      <c r="D1" s="1327"/>
      <c r="E1" s="1327"/>
      <c r="F1" s="1327"/>
      <c r="G1" s="1327"/>
      <c r="H1" s="1327"/>
      <c r="I1" s="1327"/>
      <c r="J1" s="1327"/>
      <c r="K1" s="130"/>
    </row>
    <row r="2" spans="1:11" ht="19.5" thickBot="1">
      <c r="A2" s="1341" t="s">
        <v>339</v>
      </c>
      <c r="B2" s="1342"/>
      <c r="C2" s="1342"/>
      <c r="D2" s="1342"/>
      <c r="E2" s="1342"/>
      <c r="F2" s="1342"/>
      <c r="G2" s="1342"/>
      <c r="H2" s="1342"/>
      <c r="I2" s="1342"/>
      <c r="J2" s="1343"/>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245" t="s">
        <v>486</v>
      </c>
      <c r="C5" s="1246" t="s">
        <v>486</v>
      </c>
      <c r="D5" s="1246" t="s">
        <v>486</v>
      </c>
      <c r="E5" s="778" t="s">
        <v>70</v>
      </c>
      <c r="F5" s="882" t="s">
        <v>486</v>
      </c>
      <c r="G5" s="779" t="s">
        <v>94</v>
      </c>
      <c r="H5" s="780" t="s">
        <v>90</v>
      </c>
      <c r="I5" s="882" t="s">
        <v>486</v>
      </c>
      <c r="J5" s="781" t="s">
        <v>80</v>
      </c>
    </row>
    <row r="6" spans="1:11" ht="16.5" thickBot="1">
      <c r="A6" s="1068" t="s">
        <v>332</v>
      </c>
      <c r="B6" s="1069"/>
      <c r="C6" s="1069"/>
      <c r="D6" s="1069"/>
      <c r="E6" s="1069"/>
      <c r="F6" s="1069"/>
      <c r="G6" s="1069"/>
      <c r="H6" s="1069"/>
      <c r="I6" s="782"/>
      <c r="J6" s="783"/>
    </row>
    <row r="7" spans="1:11" ht="15.75" thickBot="1">
      <c r="A7" s="1254" t="s">
        <v>22</v>
      </c>
      <c r="B7" s="1247">
        <v>6.0869164456959997</v>
      </c>
      <c r="C7" s="784">
        <v>11750.803949220077</v>
      </c>
      <c r="D7" s="785">
        <v>11985.820028204478</v>
      </c>
      <c r="E7" s="786">
        <v>-1.0330787366882699</v>
      </c>
      <c r="F7" s="787">
        <v>324.79335548172759</v>
      </c>
      <c r="G7" s="786">
        <v>-0.76870117752060807</v>
      </c>
      <c r="H7" s="786">
        <v>-2.6723728007608178</v>
      </c>
      <c r="I7" s="786">
        <v>100</v>
      </c>
      <c r="J7" s="788" t="s">
        <v>23</v>
      </c>
    </row>
    <row r="8" spans="1:11" ht="15">
      <c r="A8" s="1255" t="s">
        <v>103</v>
      </c>
      <c r="B8" s="1248">
        <v>5.8873273735294118</v>
      </c>
      <c r="C8" s="789">
        <v>10922.685294117646</v>
      </c>
      <c r="D8" s="790">
        <v>11141.138999999999</v>
      </c>
      <c r="E8" s="791">
        <v>-3.2904952298280223</v>
      </c>
      <c r="F8" s="792">
        <v>230</v>
      </c>
      <c r="G8" s="793">
        <v>-6.1128686600673623</v>
      </c>
      <c r="H8" s="793">
        <v>-41.666666666666671</v>
      </c>
      <c r="I8" s="793">
        <v>6.8399452804377564E-2</v>
      </c>
      <c r="J8" s="794">
        <v>-4.5723229078646691E-2</v>
      </c>
    </row>
    <row r="9" spans="1:11" ht="15">
      <c r="A9" s="1256" t="s">
        <v>104</v>
      </c>
      <c r="B9" s="1249">
        <v>6.5298016680567521</v>
      </c>
      <c r="C9" s="795">
        <v>12251.035024496721</v>
      </c>
      <c r="D9" s="796">
        <v>12496.055724986656</v>
      </c>
      <c r="E9" s="797">
        <v>-0.24395674303974729</v>
      </c>
      <c r="F9" s="798">
        <v>355.02684645286683</v>
      </c>
      <c r="G9" s="799">
        <v>0.31273916502792115</v>
      </c>
      <c r="H9" s="799">
        <v>-5.8123569794050347</v>
      </c>
      <c r="I9" s="799">
        <v>40.218878248974008</v>
      </c>
      <c r="J9" s="800">
        <v>-1.3407984034273284</v>
      </c>
    </row>
    <row r="10" spans="1:11" ht="15">
      <c r="A10" s="1256" t="s">
        <v>105</v>
      </c>
      <c r="B10" s="1249">
        <v>6.4327841058019057</v>
      </c>
      <c r="C10" s="795">
        <v>12069.013331710892</v>
      </c>
      <c r="D10" s="796">
        <v>12310.39359834511</v>
      </c>
      <c r="E10" s="797">
        <v>-0.9857628280831997</v>
      </c>
      <c r="F10" s="798">
        <v>391.56730954676954</v>
      </c>
      <c r="G10" s="799">
        <v>5.7411148209363773E-3</v>
      </c>
      <c r="H10" s="799">
        <v>-12.118644067796611</v>
      </c>
      <c r="I10" s="799">
        <v>10.132890365448505</v>
      </c>
      <c r="J10" s="800">
        <v>-1.0891733530488796</v>
      </c>
    </row>
    <row r="11" spans="1:11" ht="15">
      <c r="A11" s="1256" t="s">
        <v>106</v>
      </c>
      <c r="B11" s="1250" t="s">
        <v>100</v>
      </c>
      <c r="C11" s="795" t="s">
        <v>100</v>
      </c>
      <c r="D11" s="796" t="s">
        <v>100</v>
      </c>
      <c r="E11" s="797" t="s">
        <v>100</v>
      </c>
      <c r="F11" s="798" t="s">
        <v>100</v>
      </c>
      <c r="G11" s="799" t="s">
        <v>100</v>
      </c>
      <c r="H11" s="799" t="s">
        <v>100</v>
      </c>
      <c r="I11" s="799" t="s">
        <v>100</v>
      </c>
      <c r="J11" s="800" t="s">
        <v>100</v>
      </c>
    </row>
    <row r="12" spans="1:11" ht="15">
      <c r="A12" s="1256" t="s">
        <v>98</v>
      </c>
      <c r="B12" s="1249">
        <v>4.8058764075548099</v>
      </c>
      <c r="C12" s="795">
        <v>9868.3293789626478</v>
      </c>
      <c r="D12" s="796">
        <v>10065.695966541902</v>
      </c>
      <c r="E12" s="797">
        <v>-0.5631118796367669</v>
      </c>
      <c r="F12" s="798">
        <v>280.30610291184684</v>
      </c>
      <c r="G12" s="799">
        <v>-0.90017320750459628</v>
      </c>
      <c r="H12" s="799">
        <v>5.0712489522212909</v>
      </c>
      <c r="I12" s="799">
        <v>24.496775454367796</v>
      </c>
      <c r="J12" s="800">
        <v>1.8053822066264722</v>
      </c>
    </row>
    <row r="13" spans="1:11" ht="15.75" thickBot="1">
      <c r="A13" s="1257" t="s">
        <v>107</v>
      </c>
      <c r="B13" s="1251">
        <v>6.4063432563710174</v>
      </c>
      <c r="C13" s="801">
        <v>12367.458023882273</v>
      </c>
      <c r="D13" s="802">
        <v>12614.807184359919</v>
      </c>
      <c r="E13" s="803">
        <v>-1.7653146575035048</v>
      </c>
      <c r="F13" s="804">
        <v>293.04713673548889</v>
      </c>
      <c r="G13" s="805">
        <v>-0.37107799167542121</v>
      </c>
      <c r="H13" s="805">
        <v>3.8971161340607949E-2</v>
      </c>
      <c r="I13" s="805">
        <v>25.083056478405314</v>
      </c>
      <c r="J13" s="806">
        <v>0.67982300241862959</v>
      </c>
    </row>
    <row r="14" spans="1:11" ht="16.5" thickBot="1">
      <c r="A14" s="1068" t="s">
        <v>329</v>
      </c>
      <c r="B14" s="1069"/>
      <c r="C14" s="1069"/>
      <c r="D14" s="1069"/>
      <c r="E14" s="1069"/>
      <c r="F14" s="1069"/>
      <c r="G14" s="1069"/>
      <c r="H14" s="1069"/>
      <c r="I14" s="782"/>
      <c r="J14" s="783"/>
    </row>
    <row r="15" spans="1:11" ht="15.75" thickBot="1">
      <c r="A15" s="1254" t="s">
        <v>22</v>
      </c>
      <c r="B15" s="1252">
        <v>6.0507486761187979</v>
      </c>
      <c r="C15" s="807">
        <v>11680.982000229338</v>
      </c>
      <c r="D15" s="808">
        <v>11914.601640233925</v>
      </c>
      <c r="E15" s="786">
        <v>-0.21703525750707003</v>
      </c>
      <c r="F15" s="786">
        <v>323.65813980492334</v>
      </c>
      <c r="G15" s="786">
        <v>-0.91802822025517927</v>
      </c>
      <c r="H15" s="786">
        <v>6.7691544755764941</v>
      </c>
      <c r="I15" s="786">
        <v>100</v>
      </c>
      <c r="J15" s="788" t="s">
        <v>23</v>
      </c>
    </row>
    <row r="16" spans="1:11" ht="15">
      <c r="A16" s="1255" t="s">
        <v>103</v>
      </c>
      <c r="B16" s="1248">
        <v>5.9689524800759006</v>
      </c>
      <c r="C16" s="789">
        <v>11074.123339658443</v>
      </c>
      <c r="D16" s="790">
        <v>11295.605806451613</v>
      </c>
      <c r="E16" s="791">
        <v>-5.2658512155057409</v>
      </c>
      <c r="F16" s="792">
        <v>248</v>
      </c>
      <c r="G16" s="793">
        <v>6.666666666666667</v>
      </c>
      <c r="H16" s="793">
        <v>25</v>
      </c>
      <c r="I16" s="809">
        <v>5.8058522991175109E-2</v>
      </c>
      <c r="J16" s="794">
        <v>8.4676477122264324E-3</v>
      </c>
    </row>
    <row r="17" spans="1:10" ht="15">
      <c r="A17" s="1256" t="s">
        <v>104</v>
      </c>
      <c r="B17" s="1249">
        <v>6.4581710703049806</v>
      </c>
      <c r="C17" s="795">
        <v>12116.64365910878</v>
      </c>
      <c r="D17" s="796">
        <v>12358.976532290957</v>
      </c>
      <c r="E17" s="797">
        <v>-0.6430946394253938</v>
      </c>
      <c r="F17" s="798">
        <v>356.38287323943661</v>
      </c>
      <c r="G17" s="799">
        <v>-1.6061570024624827</v>
      </c>
      <c r="H17" s="799">
        <v>3.7708272434960541</v>
      </c>
      <c r="I17" s="799">
        <v>41.221551323734325</v>
      </c>
      <c r="J17" s="800">
        <v>-1.1910447585865285</v>
      </c>
    </row>
    <row r="18" spans="1:10" ht="15">
      <c r="A18" s="1256" t="s">
        <v>105</v>
      </c>
      <c r="B18" s="1249">
        <v>6.3266184926038758</v>
      </c>
      <c r="C18" s="795">
        <v>11869.828316329973</v>
      </c>
      <c r="D18" s="796">
        <v>12107.224882656572</v>
      </c>
      <c r="E18" s="797">
        <v>-1.6620241657827148</v>
      </c>
      <c r="F18" s="798">
        <v>386.80183028286189</v>
      </c>
      <c r="G18" s="799">
        <v>-2.2602464293090399</v>
      </c>
      <c r="H18" s="799">
        <v>24.688796680497926</v>
      </c>
      <c r="I18" s="799">
        <v>6.9786344635392474</v>
      </c>
      <c r="J18" s="800">
        <v>1.0029339924259322</v>
      </c>
    </row>
    <row r="19" spans="1:10" ht="15">
      <c r="A19" s="1256" t="s">
        <v>106</v>
      </c>
      <c r="B19" s="1250" t="s">
        <v>100</v>
      </c>
      <c r="C19" s="795" t="s">
        <v>100</v>
      </c>
      <c r="D19" s="796" t="s">
        <v>100</v>
      </c>
      <c r="E19" s="797" t="s">
        <v>100</v>
      </c>
      <c r="F19" s="798" t="s">
        <v>100</v>
      </c>
      <c r="G19" s="799" t="s">
        <v>100</v>
      </c>
      <c r="H19" s="799" t="s">
        <v>100</v>
      </c>
      <c r="I19" s="799" t="s">
        <v>100</v>
      </c>
      <c r="J19" s="800" t="s">
        <v>100</v>
      </c>
    </row>
    <row r="20" spans="1:10" ht="15">
      <c r="A20" s="1256" t="s">
        <v>98</v>
      </c>
      <c r="B20" s="1249">
        <v>4.9756294542764428</v>
      </c>
      <c r="C20" s="795">
        <v>10216.898263401319</v>
      </c>
      <c r="D20" s="796">
        <v>10421.236228669346</v>
      </c>
      <c r="E20" s="797">
        <v>0.27512377719371406</v>
      </c>
      <c r="F20" s="798">
        <v>285.04538947368422</v>
      </c>
      <c r="G20" s="799">
        <v>-0.19344620525242026</v>
      </c>
      <c r="H20" s="799">
        <v>3.350739773716275</v>
      </c>
      <c r="I20" s="799">
        <v>27.577798420808175</v>
      </c>
      <c r="J20" s="800">
        <v>-0.91215942694783791</v>
      </c>
    </row>
    <row r="21" spans="1:10" ht="15.75" thickBot="1">
      <c r="A21" s="1257" t="s">
        <v>107</v>
      </c>
      <c r="B21" s="1251">
        <v>6.3869306434806319</v>
      </c>
      <c r="C21" s="801">
        <v>12329.981937221297</v>
      </c>
      <c r="D21" s="802">
        <v>12576.581575965723</v>
      </c>
      <c r="E21" s="803">
        <v>0.30466106640598062</v>
      </c>
      <c r="F21" s="804">
        <v>293.8462277751081</v>
      </c>
      <c r="G21" s="805">
        <v>-0.1635382157863432</v>
      </c>
      <c r="H21" s="805">
        <v>11.821601289629232</v>
      </c>
      <c r="I21" s="805">
        <v>24.163957268927078</v>
      </c>
      <c r="J21" s="806">
        <v>1.0918025453962059</v>
      </c>
    </row>
    <row r="22" spans="1:10" ht="16.5" thickBot="1">
      <c r="A22" s="1068" t="s">
        <v>333</v>
      </c>
      <c r="B22" s="1069"/>
      <c r="C22" s="1069"/>
      <c r="D22" s="1069"/>
      <c r="E22" s="1069"/>
      <c r="F22" s="1069"/>
      <c r="G22" s="1069"/>
      <c r="H22" s="1069"/>
      <c r="I22" s="782"/>
      <c r="J22" s="783"/>
    </row>
    <row r="23" spans="1:10" ht="15.75" thickBot="1">
      <c r="A23" s="1254" t="s">
        <v>22</v>
      </c>
      <c r="B23" s="1252">
        <v>5.5731474214256522</v>
      </c>
      <c r="C23" s="807">
        <v>10758.971856034077</v>
      </c>
      <c r="D23" s="808">
        <v>10974.151293154759</v>
      </c>
      <c r="E23" s="786">
        <v>-1.1456872027047582</v>
      </c>
      <c r="F23" s="786">
        <v>320.00809523809528</v>
      </c>
      <c r="G23" s="786">
        <v>-0.48704249043743747</v>
      </c>
      <c r="H23" s="786">
        <v>-4.4730856709628508</v>
      </c>
      <c r="I23" s="786">
        <v>100</v>
      </c>
      <c r="J23" s="788" t="s">
        <v>23</v>
      </c>
    </row>
    <row r="24" spans="1:10" ht="15">
      <c r="A24" s="1255" t="s">
        <v>103</v>
      </c>
      <c r="B24" s="1253" t="s">
        <v>100</v>
      </c>
      <c r="C24" s="789" t="s">
        <v>100</v>
      </c>
      <c r="D24" s="790" t="s">
        <v>100</v>
      </c>
      <c r="E24" s="791" t="s">
        <v>100</v>
      </c>
      <c r="F24" s="792" t="s">
        <v>100</v>
      </c>
      <c r="G24" s="793" t="s">
        <v>100</v>
      </c>
      <c r="H24" s="809" t="s">
        <v>100</v>
      </c>
      <c r="I24" s="809" t="s">
        <v>100</v>
      </c>
      <c r="J24" s="817" t="s">
        <v>100</v>
      </c>
    </row>
    <row r="25" spans="1:10" ht="15">
      <c r="A25" s="1256" t="s">
        <v>104</v>
      </c>
      <c r="B25" s="1250">
        <v>6.2565273744739738</v>
      </c>
      <c r="C25" s="795">
        <v>11738.325280438974</v>
      </c>
      <c r="D25" s="796">
        <v>11973.091786047753</v>
      </c>
      <c r="E25" s="797">
        <v>-2.2403923633032554</v>
      </c>
      <c r="F25" s="798">
        <v>374.86049999999994</v>
      </c>
      <c r="G25" s="799">
        <v>2.2405552761988394</v>
      </c>
      <c r="H25" s="799">
        <v>-34.853420195439739</v>
      </c>
      <c r="I25" s="1020">
        <v>15.873015873015872</v>
      </c>
      <c r="J25" s="1021">
        <v>-7.402192618265401</v>
      </c>
    </row>
    <row r="26" spans="1:10" ht="15">
      <c r="A26" s="1256" t="s">
        <v>105</v>
      </c>
      <c r="B26" s="1249">
        <v>6.1947545977209497</v>
      </c>
      <c r="C26" s="795">
        <v>11622.428888782268</v>
      </c>
      <c r="D26" s="796">
        <v>11854.877466557913</v>
      </c>
      <c r="E26" s="797">
        <v>-2.8837122735074265</v>
      </c>
      <c r="F26" s="798">
        <v>417.96931818181821</v>
      </c>
      <c r="G26" s="799">
        <v>2.0949434634042334</v>
      </c>
      <c r="H26" s="799">
        <v>6.024096385542169</v>
      </c>
      <c r="I26" s="799">
        <v>6.9841269841269842</v>
      </c>
      <c r="J26" s="800">
        <v>0.69148104023009171</v>
      </c>
    </row>
    <row r="27" spans="1:10" ht="15">
      <c r="A27" s="1256" t="s">
        <v>106</v>
      </c>
      <c r="B27" s="1250" t="s">
        <v>100</v>
      </c>
      <c r="C27" s="795" t="s">
        <v>100</v>
      </c>
      <c r="D27" s="796" t="s">
        <v>100</v>
      </c>
      <c r="E27" s="797" t="s">
        <v>100</v>
      </c>
      <c r="F27" s="798" t="s">
        <v>100</v>
      </c>
      <c r="G27" s="799" t="s">
        <v>100</v>
      </c>
      <c r="H27" s="799" t="s">
        <v>100</v>
      </c>
      <c r="I27" s="799" t="s">
        <v>100</v>
      </c>
      <c r="J27" s="800" t="s">
        <v>100</v>
      </c>
    </row>
    <row r="28" spans="1:10" ht="15">
      <c r="A28" s="1256" t="s">
        <v>98</v>
      </c>
      <c r="B28" s="1250">
        <v>4.8506377887555407</v>
      </c>
      <c r="C28" s="795">
        <v>9960.2418660278054</v>
      </c>
      <c r="D28" s="796">
        <v>10159.446703348362</v>
      </c>
      <c r="E28" s="797">
        <v>2.2182637007772548</v>
      </c>
      <c r="F28" s="798">
        <v>294.02665726375182</v>
      </c>
      <c r="G28" s="799">
        <v>-0.31238081688577019</v>
      </c>
      <c r="H28" s="799">
        <v>8.0792682926829276</v>
      </c>
      <c r="I28" s="799">
        <v>56.269841269841272</v>
      </c>
      <c r="J28" s="800">
        <v>6.5351938096441557</v>
      </c>
    </row>
    <row r="29" spans="1:10" ht="15.75" thickBot="1">
      <c r="A29" s="1257" t="s">
        <v>107</v>
      </c>
      <c r="B29" s="1251">
        <v>5.9559092736143509</v>
      </c>
      <c r="C29" s="801">
        <v>11497.894350606855</v>
      </c>
      <c r="D29" s="802">
        <v>11727.852237618992</v>
      </c>
      <c r="E29" s="803">
        <v>-0.56524107792230394</v>
      </c>
      <c r="F29" s="804">
        <v>315.55855513307984</v>
      </c>
      <c r="G29" s="805">
        <v>2.3970835310383465</v>
      </c>
      <c r="H29" s="805">
        <v>-3.6630036630036633</v>
      </c>
      <c r="I29" s="805">
        <v>20.873015873015873</v>
      </c>
      <c r="J29" s="806">
        <v>0.17551776839115973</v>
      </c>
    </row>
    <row r="30" spans="1:10" ht="15">
      <c r="A30" s="883"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29" t="s">
        <v>60</v>
      </c>
      <c r="C33" s="1330"/>
      <c r="D33" s="1330"/>
      <c r="E33" s="1330"/>
      <c r="F33" s="1330"/>
      <c r="G33" s="1330"/>
      <c r="H33" s="1331"/>
    </row>
    <row r="34" spans="1:8" ht="15.75">
      <c r="A34" s="624" t="s">
        <v>63</v>
      </c>
      <c r="B34" s="1335" t="s">
        <v>64</v>
      </c>
      <c r="C34" s="1336"/>
      <c r="D34" s="1336"/>
      <c r="E34" s="1336"/>
      <c r="F34" s="1336"/>
      <c r="G34" s="1336"/>
      <c r="H34" s="1337"/>
    </row>
    <row r="35" spans="1:8" ht="15.75">
      <c r="A35" s="621" t="s">
        <v>65</v>
      </c>
      <c r="B35" s="1332" t="s">
        <v>66</v>
      </c>
      <c r="C35" s="1333"/>
      <c r="D35" s="1333"/>
      <c r="E35" s="1333"/>
      <c r="F35" s="1333"/>
      <c r="G35" s="1333"/>
      <c r="H35" s="1334"/>
    </row>
    <row r="36" spans="1:8" ht="16.5" thickBot="1">
      <c r="A36" s="622" t="s">
        <v>67</v>
      </c>
      <c r="B36" s="1338" t="s">
        <v>62</v>
      </c>
      <c r="C36" s="1339"/>
      <c r="D36" s="1339"/>
      <c r="E36" s="1339"/>
      <c r="F36" s="1339"/>
      <c r="G36" s="1339"/>
      <c r="H36" s="1340"/>
    </row>
    <row r="37" spans="1:8">
      <c r="A37" s="1328"/>
      <c r="B37" s="1328"/>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35" sqref="P35"/>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466</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46" t="s">
        <v>10</v>
      </c>
      <c r="I4" s="1347"/>
      <c r="J4" s="991" t="s">
        <v>11</v>
      </c>
      <c r="K4" s="961" t="s">
        <v>12</v>
      </c>
      <c r="L4" s="962"/>
    </row>
    <row r="5" spans="1:12" ht="15.75" customHeight="1">
      <c r="A5" s="29" t="s">
        <v>13</v>
      </c>
      <c r="B5" s="30" t="s">
        <v>14</v>
      </c>
      <c r="C5" s="963" t="s">
        <v>40</v>
      </c>
      <c r="D5" s="963"/>
      <c r="E5" s="964" t="s">
        <v>41</v>
      </c>
      <c r="F5" s="965"/>
      <c r="G5" s="992"/>
      <c r="H5" s="1344" t="s">
        <v>15</v>
      </c>
      <c r="I5" s="1345"/>
      <c r="J5" s="993" t="s">
        <v>16</v>
      </c>
      <c r="K5" s="966" t="s">
        <v>17</v>
      </c>
      <c r="L5" s="967"/>
    </row>
    <row r="6" spans="1:12" ht="35.25" customHeight="1" thickBot="1">
      <c r="A6" s="31" t="s">
        <v>18</v>
      </c>
      <c r="B6" s="32" t="s">
        <v>19</v>
      </c>
      <c r="C6" s="882" t="s">
        <v>486</v>
      </c>
      <c r="D6" s="882" t="s">
        <v>480</v>
      </c>
      <c r="E6" s="957" t="s">
        <v>486</v>
      </c>
      <c r="F6" s="1258" t="s">
        <v>480</v>
      </c>
      <c r="G6" s="990" t="s">
        <v>20</v>
      </c>
      <c r="H6" s="66" t="s">
        <v>486</v>
      </c>
      <c r="I6" s="895" t="s">
        <v>20</v>
      </c>
      <c r="J6" s="994" t="s">
        <v>20</v>
      </c>
      <c r="K6" s="958" t="s">
        <v>486</v>
      </c>
      <c r="L6" s="995" t="s">
        <v>21</v>
      </c>
    </row>
    <row r="7" spans="1:12" ht="15" thickBot="1">
      <c r="A7" s="33" t="s">
        <v>22</v>
      </c>
      <c r="B7" s="34" t="s">
        <v>23</v>
      </c>
      <c r="C7" s="67">
        <v>11658.982309568239</v>
      </c>
      <c r="D7" s="67">
        <v>11740.223057602187</v>
      </c>
      <c r="E7" s="68">
        <v>11892.161955759604</v>
      </c>
      <c r="F7" s="1259">
        <v>11975.02751875423</v>
      </c>
      <c r="G7" s="996">
        <v>-0.69198640975855263</v>
      </c>
      <c r="H7" s="69">
        <v>324.0102089552239</v>
      </c>
      <c r="I7" s="69">
        <v>-0.82410385808727427</v>
      </c>
      <c r="J7" s="70">
        <v>0.98980053258302769</v>
      </c>
      <c r="K7" s="69">
        <v>100</v>
      </c>
      <c r="L7" s="997" t="s">
        <v>23</v>
      </c>
    </row>
    <row r="8" spans="1:12" ht="15" thickBot="1">
      <c r="A8" s="35"/>
      <c r="B8" s="36"/>
      <c r="C8" s="71"/>
      <c r="D8" s="71"/>
      <c r="E8" s="71"/>
      <c r="F8" s="71"/>
      <c r="G8" s="998"/>
      <c r="H8" s="70"/>
      <c r="I8" s="70"/>
      <c r="J8" s="70"/>
      <c r="K8" s="70"/>
      <c r="L8" s="999"/>
    </row>
    <row r="9" spans="1:12" ht="15">
      <c r="A9" s="37" t="s">
        <v>108</v>
      </c>
      <c r="B9" s="38" t="s">
        <v>23</v>
      </c>
      <c r="C9" s="72">
        <v>10988.574200206398</v>
      </c>
      <c r="D9" s="72">
        <v>11389.333758929928</v>
      </c>
      <c r="E9" s="73">
        <v>11208.345684210526</v>
      </c>
      <c r="F9" s="73">
        <v>11617.120434108527</v>
      </c>
      <c r="G9" s="1000">
        <v>-3.5187269703928927</v>
      </c>
      <c r="H9" s="74">
        <v>237.48333333333335</v>
      </c>
      <c r="I9" s="74">
        <v>-1.8131390130666558</v>
      </c>
      <c r="J9" s="74">
        <v>-25</v>
      </c>
      <c r="K9" s="74">
        <v>5.9701492537313432E-2</v>
      </c>
      <c r="L9" s="1001">
        <v>-2.0688398433896936E-2</v>
      </c>
    </row>
    <row r="10" spans="1:12" ht="15">
      <c r="A10" s="46" t="s">
        <v>109</v>
      </c>
      <c r="B10" s="75" t="s">
        <v>23</v>
      </c>
      <c r="C10" s="76">
        <v>12176.626513934134</v>
      </c>
      <c r="D10" s="76">
        <v>12233.633813919316</v>
      </c>
      <c r="E10" s="77">
        <v>12420.159044212816</v>
      </c>
      <c r="F10" s="77">
        <v>12478.306490197703</v>
      </c>
      <c r="G10" s="1002">
        <v>-0.46598828158744476</v>
      </c>
      <c r="H10" s="78">
        <v>356.14945334350369</v>
      </c>
      <c r="I10" s="78">
        <v>-0.49757544674020276</v>
      </c>
      <c r="J10" s="78">
        <v>-2.8649049147937764</v>
      </c>
      <c r="K10" s="78">
        <v>39.134328358208954</v>
      </c>
      <c r="L10" s="1003">
        <v>-1.5530052095948932</v>
      </c>
    </row>
    <row r="11" spans="1:12" ht="15">
      <c r="A11" s="39" t="s">
        <v>110</v>
      </c>
      <c r="B11" s="40" t="s">
        <v>23</v>
      </c>
      <c r="C11" s="79">
        <v>11976.122514686358</v>
      </c>
      <c r="D11" s="79">
        <v>12145.225380703703</v>
      </c>
      <c r="E11" s="80">
        <v>12215.644964980085</v>
      </c>
      <c r="F11" s="80">
        <v>12388.129888317777</v>
      </c>
      <c r="G11" s="1004">
        <v>-1.3923402877810316</v>
      </c>
      <c r="H11" s="81">
        <v>391.30915411355744</v>
      </c>
      <c r="I11" s="81">
        <v>-0.58102507783166057</v>
      </c>
      <c r="J11" s="81">
        <v>-1.0888252148997135</v>
      </c>
      <c r="K11" s="81">
        <v>8.5870646766169152</v>
      </c>
      <c r="L11" s="1005">
        <v>-0.1804578074307166</v>
      </c>
    </row>
    <row r="12" spans="1:12" ht="15">
      <c r="A12" s="39" t="s">
        <v>111</v>
      </c>
      <c r="B12" s="40" t="s">
        <v>23</v>
      </c>
      <c r="C12" s="79" t="s">
        <v>100</v>
      </c>
      <c r="D12" s="79" t="s">
        <v>254</v>
      </c>
      <c r="E12" s="80" t="s">
        <v>100</v>
      </c>
      <c r="F12" s="80" t="s">
        <v>254</v>
      </c>
      <c r="G12" s="1004" t="s">
        <v>100</v>
      </c>
      <c r="H12" s="81" t="s">
        <v>100</v>
      </c>
      <c r="I12" s="81" t="s">
        <v>100</v>
      </c>
      <c r="J12" s="81" t="s">
        <v>100</v>
      </c>
      <c r="K12" s="81" t="s">
        <v>100</v>
      </c>
      <c r="L12" s="1005" t="s">
        <v>100</v>
      </c>
    </row>
    <row r="13" spans="1:12" ht="15">
      <c r="A13" s="39" t="s">
        <v>98</v>
      </c>
      <c r="B13" s="40" t="s">
        <v>23</v>
      </c>
      <c r="C13" s="79">
        <v>10028.979872127808</v>
      </c>
      <c r="D13" s="79">
        <v>10015.278381906375</v>
      </c>
      <c r="E13" s="80">
        <v>10229.559469570364</v>
      </c>
      <c r="F13" s="80">
        <v>10215.583949544503</v>
      </c>
      <c r="G13" s="1004">
        <v>0.13680588495857526</v>
      </c>
      <c r="H13" s="81">
        <v>284.04659273832948</v>
      </c>
      <c r="I13" s="81">
        <v>-0.52678883525406417</v>
      </c>
      <c r="J13" s="81">
        <v>4.7003745318352061</v>
      </c>
      <c r="K13" s="81">
        <v>27.815920398009951</v>
      </c>
      <c r="L13" s="1005">
        <v>0.98579428636848832</v>
      </c>
    </row>
    <row r="14" spans="1:12" ht="15.75" thickBot="1">
      <c r="A14" s="41" t="s">
        <v>112</v>
      </c>
      <c r="B14" s="42" t="s">
        <v>23</v>
      </c>
      <c r="C14" s="82">
        <v>12299.985426050715</v>
      </c>
      <c r="D14" s="82">
        <v>12405.005290718595</v>
      </c>
      <c r="E14" s="83">
        <v>12545.985134571729</v>
      </c>
      <c r="F14" s="83">
        <v>12653.105396532967</v>
      </c>
      <c r="G14" s="1006">
        <v>-0.84659266325711124</v>
      </c>
      <c r="H14" s="84">
        <v>294.55243628950052</v>
      </c>
      <c r="I14" s="84">
        <v>-0.18763755238669116</v>
      </c>
      <c r="J14" s="84">
        <v>4.2951307675951522</v>
      </c>
      <c r="K14" s="84">
        <v>24.402985074626866</v>
      </c>
      <c r="L14" s="1007">
        <v>0.7733814972767199</v>
      </c>
    </row>
    <row r="15" spans="1:12" ht="15" thickBot="1">
      <c r="A15" s="35"/>
      <c r="B15" s="43"/>
      <c r="C15" s="71"/>
      <c r="D15" s="71"/>
      <c r="E15" s="71"/>
      <c r="F15" s="71"/>
      <c r="G15" s="998"/>
      <c r="H15" s="70"/>
      <c r="I15" s="70"/>
      <c r="J15" s="70"/>
      <c r="K15" s="70"/>
      <c r="L15" s="999"/>
    </row>
    <row r="16" spans="1:12" ht="14.25">
      <c r="A16" s="44" t="s">
        <v>113</v>
      </c>
      <c r="B16" s="45" t="s">
        <v>25</v>
      </c>
      <c r="C16" s="85" t="s">
        <v>100</v>
      </c>
      <c r="D16" s="85" t="s">
        <v>100</v>
      </c>
      <c r="E16" s="86" t="s">
        <v>100</v>
      </c>
      <c r="F16" s="86" t="s">
        <v>100</v>
      </c>
      <c r="G16" s="1008" t="s">
        <v>100</v>
      </c>
      <c r="H16" s="87" t="s">
        <v>100</v>
      </c>
      <c r="I16" s="87" t="s">
        <v>100</v>
      </c>
      <c r="J16" s="88" t="s">
        <v>100</v>
      </c>
      <c r="K16" s="88" t="s">
        <v>100</v>
      </c>
      <c r="L16" s="1009" t="s">
        <v>100</v>
      </c>
    </row>
    <row r="17" spans="1:12" ht="15">
      <c r="A17" s="46" t="s">
        <v>113</v>
      </c>
      <c r="B17" s="47" t="s">
        <v>26</v>
      </c>
      <c r="C17" s="79" t="s">
        <v>100</v>
      </c>
      <c r="D17" s="79" t="s">
        <v>100</v>
      </c>
      <c r="E17" s="80" t="s">
        <v>100</v>
      </c>
      <c r="F17" s="80" t="s">
        <v>100</v>
      </c>
      <c r="G17" s="1004" t="s">
        <v>100</v>
      </c>
      <c r="H17" s="81" t="s">
        <v>100</v>
      </c>
      <c r="I17" s="81" t="s">
        <v>100</v>
      </c>
      <c r="J17" s="89" t="s">
        <v>100</v>
      </c>
      <c r="K17" s="89" t="s">
        <v>100</v>
      </c>
      <c r="L17" s="1010" t="s">
        <v>100</v>
      </c>
    </row>
    <row r="18" spans="1:12" ht="15">
      <c r="A18" s="46" t="s">
        <v>113</v>
      </c>
      <c r="B18" s="47" t="s">
        <v>27</v>
      </c>
      <c r="C18" s="79" t="s">
        <v>100</v>
      </c>
      <c r="D18" s="79" t="s">
        <v>100</v>
      </c>
      <c r="E18" s="80" t="s">
        <v>100</v>
      </c>
      <c r="F18" s="80" t="s">
        <v>100</v>
      </c>
      <c r="G18" s="1004" t="s">
        <v>100</v>
      </c>
      <c r="H18" s="81" t="s">
        <v>100</v>
      </c>
      <c r="I18" s="81" t="s">
        <v>100</v>
      </c>
      <c r="J18" s="89" t="s">
        <v>100</v>
      </c>
      <c r="K18" s="89" t="s">
        <v>100</v>
      </c>
      <c r="L18" s="1010" t="s">
        <v>100</v>
      </c>
    </row>
    <row r="19" spans="1:12" ht="14.25">
      <c r="A19" s="44" t="s">
        <v>113</v>
      </c>
      <c r="B19" s="48" t="s">
        <v>28</v>
      </c>
      <c r="C19" s="90" t="s">
        <v>254</v>
      </c>
      <c r="D19" s="90">
        <v>11698.141176470588</v>
      </c>
      <c r="E19" s="91" t="s">
        <v>254</v>
      </c>
      <c r="F19" s="91">
        <v>11932.103999999999</v>
      </c>
      <c r="G19" s="1011" t="s">
        <v>100</v>
      </c>
      <c r="H19" s="92" t="s">
        <v>254</v>
      </c>
      <c r="I19" s="92" t="s">
        <v>100</v>
      </c>
      <c r="J19" s="93" t="s">
        <v>100</v>
      </c>
      <c r="K19" s="93">
        <v>4.9751243781094526E-3</v>
      </c>
      <c r="L19" s="1012" t="s">
        <v>100</v>
      </c>
    </row>
    <row r="20" spans="1:12" ht="15">
      <c r="A20" s="46" t="s">
        <v>113</v>
      </c>
      <c r="B20" s="47" t="s">
        <v>29</v>
      </c>
      <c r="C20" s="79" t="s">
        <v>254</v>
      </c>
      <c r="D20" s="79">
        <v>11698.141176470588</v>
      </c>
      <c r="E20" s="80" t="s">
        <v>254</v>
      </c>
      <c r="F20" s="80">
        <v>11932.103999999999</v>
      </c>
      <c r="G20" s="1004" t="s">
        <v>100</v>
      </c>
      <c r="H20" s="81" t="s">
        <v>254</v>
      </c>
      <c r="I20" s="81" t="s">
        <v>100</v>
      </c>
      <c r="J20" s="89" t="s">
        <v>100</v>
      </c>
      <c r="K20" s="89">
        <v>4.9751243781094526E-3</v>
      </c>
      <c r="L20" s="1010" t="s">
        <v>100</v>
      </c>
    </row>
    <row r="21" spans="1:12" ht="15">
      <c r="A21" s="46" t="s">
        <v>113</v>
      </c>
      <c r="B21" s="47" t="s">
        <v>30</v>
      </c>
      <c r="C21" s="79" t="s">
        <v>100</v>
      </c>
      <c r="D21" s="79" t="s">
        <v>100</v>
      </c>
      <c r="E21" s="80" t="s">
        <v>100</v>
      </c>
      <c r="F21" s="80" t="s">
        <v>100</v>
      </c>
      <c r="G21" s="1004" t="s">
        <v>100</v>
      </c>
      <c r="H21" s="81" t="s">
        <v>100</v>
      </c>
      <c r="I21" s="81" t="s">
        <v>100</v>
      </c>
      <c r="J21" s="89" t="s">
        <v>100</v>
      </c>
      <c r="K21" s="89" t="s">
        <v>100</v>
      </c>
      <c r="L21" s="1010" t="s">
        <v>100</v>
      </c>
    </row>
    <row r="22" spans="1:12" ht="14.25">
      <c r="A22" s="44" t="s">
        <v>113</v>
      </c>
      <c r="B22" s="48" t="s">
        <v>31</v>
      </c>
      <c r="C22" s="90">
        <v>11096.03891746813</v>
      </c>
      <c r="D22" s="90">
        <v>11252.214047410007</v>
      </c>
      <c r="E22" s="91">
        <v>11317.959695817492</v>
      </c>
      <c r="F22" s="91">
        <v>11477.258328358208</v>
      </c>
      <c r="G22" s="1011">
        <v>-1.387950222808165</v>
      </c>
      <c r="H22" s="92">
        <v>239.07272727272729</v>
      </c>
      <c r="I22" s="92">
        <v>-1.869472741520197</v>
      </c>
      <c r="J22" s="93">
        <v>0</v>
      </c>
      <c r="K22" s="93">
        <v>5.4726368159203981E-2</v>
      </c>
      <c r="L22" s="1012">
        <v>-5.4168188350314783E-4</v>
      </c>
    </row>
    <row r="23" spans="1:12" ht="15">
      <c r="A23" s="46" t="s">
        <v>113</v>
      </c>
      <c r="B23" s="47" t="s">
        <v>32</v>
      </c>
      <c r="C23" s="79">
        <v>10761.879411764707</v>
      </c>
      <c r="D23" s="79">
        <v>11622.45882352941</v>
      </c>
      <c r="E23" s="80">
        <v>10977.117</v>
      </c>
      <c r="F23" s="80">
        <v>11854.907999999999</v>
      </c>
      <c r="G23" s="1004">
        <v>-7.4044522319363368</v>
      </c>
      <c r="H23" s="81">
        <v>222.2</v>
      </c>
      <c r="I23" s="81">
        <v>-12.86274509803922</v>
      </c>
      <c r="J23" s="89">
        <v>12.5</v>
      </c>
      <c r="K23" s="89">
        <v>4.4776119402985072E-2</v>
      </c>
      <c r="L23" s="1010">
        <v>4.5811739173798882E-3</v>
      </c>
    </row>
    <row r="24" spans="1:12" ht="15.75" thickBot="1">
      <c r="A24" s="49" t="s">
        <v>113</v>
      </c>
      <c r="B24" s="50" t="s">
        <v>33</v>
      </c>
      <c r="C24" s="94" t="s">
        <v>254</v>
      </c>
      <c r="D24" s="94" t="s">
        <v>254</v>
      </c>
      <c r="E24" s="95" t="s">
        <v>254</v>
      </c>
      <c r="F24" s="95" t="s">
        <v>254</v>
      </c>
      <c r="G24" s="1013" t="s">
        <v>100</v>
      </c>
      <c r="H24" s="89" t="s">
        <v>254</v>
      </c>
      <c r="I24" s="89" t="s">
        <v>100</v>
      </c>
      <c r="J24" s="89" t="s">
        <v>100</v>
      </c>
      <c r="K24" s="89">
        <v>9.9502487562189053E-3</v>
      </c>
      <c r="L24" s="1010" t="s">
        <v>100</v>
      </c>
    </row>
    <row r="25" spans="1:12" ht="15" thickBot="1">
      <c r="A25" s="35"/>
      <c r="B25" s="43"/>
      <c r="C25" s="71"/>
      <c r="D25" s="71"/>
      <c r="E25" s="71"/>
      <c r="F25" s="71"/>
      <c r="G25" s="998"/>
      <c r="H25" s="70"/>
      <c r="I25" s="70"/>
      <c r="J25" s="70"/>
      <c r="K25" s="70"/>
      <c r="L25" s="999"/>
    </row>
    <row r="26" spans="1:12" ht="14.25">
      <c r="A26" s="44" t="s">
        <v>114</v>
      </c>
      <c r="B26" s="45" t="s">
        <v>25</v>
      </c>
      <c r="C26" s="85">
        <v>12831.285462849668</v>
      </c>
      <c r="D26" s="85">
        <v>12813.034446791869</v>
      </c>
      <c r="E26" s="86">
        <v>13087.911172106662</v>
      </c>
      <c r="F26" s="86">
        <v>13069.295135727707</v>
      </c>
      <c r="G26" s="1008">
        <v>0.14244101296682826</v>
      </c>
      <c r="H26" s="87">
        <v>414.58348623853215</v>
      </c>
      <c r="I26" s="87">
        <v>-2.1743233443988674</v>
      </c>
      <c r="J26" s="88">
        <v>-3.5398230088495577</v>
      </c>
      <c r="K26" s="88">
        <v>2.1691542288557213</v>
      </c>
      <c r="L26" s="1009">
        <v>-0.10186019108097177</v>
      </c>
    </row>
    <row r="27" spans="1:12" ht="15">
      <c r="A27" s="46" t="s">
        <v>114</v>
      </c>
      <c r="B27" s="47" t="s">
        <v>26</v>
      </c>
      <c r="C27" s="79">
        <v>12948.079411764706</v>
      </c>
      <c r="D27" s="79">
        <v>12949.470588235294</v>
      </c>
      <c r="E27" s="80">
        <v>13207.040999999999</v>
      </c>
      <c r="F27" s="80">
        <v>13208.46</v>
      </c>
      <c r="G27" s="1004">
        <v>-1.074311464016145E-2</v>
      </c>
      <c r="H27" s="81">
        <v>398.5</v>
      </c>
      <c r="I27" s="81">
        <v>-4.1836980043279581</v>
      </c>
      <c r="J27" s="89">
        <v>-10.469314079422382</v>
      </c>
      <c r="K27" s="89">
        <v>1.2338308457711442</v>
      </c>
      <c r="L27" s="1010">
        <v>-0.1579191416679353</v>
      </c>
    </row>
    <row r="28" spans="1:12" ht="15">
      <c r="A28" s="46" t="s">
        <v>114</v>
      </c>
      <c r="B28" s="47" t="s">
        <v>27</v>
      </c>
      <c r="C28" s="79">
        <v>12690.4</v>
      </c>
      <c r="D28" s="79">
        <v>12607.200980392156</v>
      </c>
      <c r="E28" s="80">
        <v>12944.208000000001</v>
      </c>
      <c r="F28" s="80">
        <v>12859.344999999999</v>
      </c>
      <c r="G28" s="1004">
        <v>0.65993252377940859</v>
      </c>
      <c r="H28" s="81">
        <v>435.8</v>
      </c>
      <c r="I28" s="81">
        <v>-0.11460004584001833</v>
      </c>
      <c r="J28" s="89">
        <v>7.4285714285714288</v>
      </c>
      <c r="K28" s="89">
        <v>0.93532338308457719</v>
      </c>
      <c r="L28" s="1010">
        <v>5.6058950586963641E-2</v>
      </c>
    </row>
    <row r="29" spans="1:12" ht="14.25">
      <c r="A29" s="44" t="s">
        <v>114</v>
      </c>
      <c r="B29" s="48" t="s">
        <v>28</v>
      </c>
      <c r="C29" s="90">
        <v>12447.642974642844</v>
      </c>
      <c r="D29" s="90">
        <v>12470.840278436957</v>
      </c>
      <c r="E29" s="91">
        <v>12696.595834135702</v>
      </c>
      <c r="F29" s="91">
        <v>12720.257084005696</v>
      </c>
      <c r="G29" s="1011">
        <v>-0.18601235583316622</v>
      </c>
      <c r="H29" s="92">
        <v>386.70645161290321</v>
      </c>
      <c r="I29" s="92">
        <v>-0.15383955520593559</v>
      </c>
      <c r="J29" s="93">
        <v>-5.0328227571115978</v>
      </c>
      <c r="K29" s="93">
        <v>10.796019900497512</v>
      </c>
      <c r="L29" s="1012">
        <v>-0.68466140382846774</v>
      </c>
    </row>
    <row r="30" spans="1:12" ht="15">
      <c r="A30" s="46" t="s">
        <v>114</v>
      </c>
      <c r="B30" s="47" t="s">
        <v>29</v>
      </c>
      <c r="C30" s="79">
        <v>12563.376470588235</v>
      </c>
      <c r="D30" s="79">
        <v>12536.022549019608</v>
      </c>
      <c r="E30" s="80">
        <v>12814.644</v>
      </c>
      <c r="F30" s="80">
        <v>12786.743</v>
      </c>
      <c r="G30" s="1004">
        <v>0.21820255556868423</v>
      </c>
      <c r="H30" s="81">
        <v>370.9</v>
      </c>
      <c r="I30" s="81">
        <v>-1.7743644067796729</v>
      </c>
      <c r="J30" s="89">
        <v>-3.6243822075782535</v>
      </c>
      <c r="K30" s="89">
        <v>5.8208955223880592</v>
      </c>
      <c r="L30" s="1010">
        <v>-0.27868745505252779</v>
      </c>
    </row>
    <row r="31" spans="1:12" ht="15">
      <c r="A31" s="46" t="s">
        <v>114</v>
      </c>
      <c r="B31" s="47" t="s">
        <v>30</v>
      </c>
      <c r="C31" s="79">
        <v>12323.671568627451</v>
      </c>
      <c r="D31" s="79">
        <v>12400.801960784313</v>
      </c>
      <c r="E31" s="80">
        <v>12570.145</v>
      </c>
      <c r="F31" s="80">
        <v>12648.817999999999</v>
      </c>
      <c r="G31" s="1004">
        <v>-0.62197906555378435</v>
      </c>
      <c r="H31" s="81">
        <v>405.2</v>
      </c>
      <c r="I31" s="81">
        <v>1.7323625407983874</v>
      </c>
      <c r="J31" s="89">
        <v>-6.6293183940242768</v>
      </c>
      <c r="K31" s="89">
        <v>4.9751243781094532</v>
      </c>
      <c r="L31" s="1010">
        <v>-0.40597394877594084</v>
      </c>
    </row>
    <row r="32" spans="1:12" ht="14.25">
      <c r="A32" s="44" t="s">
        <v>114</v>
      </c>
      <c r="B32" s="48" t="s">
        <v>31</v>
      </c>
      <c r="C32" s="90">
        <v>11982.539618489534</v>
      </c>
      <c r="D32" s="90">
        <v>12057.487434545452</v>
      </c>
      <c r="E32" s="91">
        <v>12222.190410859326</v>
      </c>
      <c r="F32" s="91">
        <v>12298.63718323636</v>
      </c>
      <c r="G32" s="1011">
        <v>-0.6215873453136308</v>
      </c>
      <c r="H32" s="92">
        <v>338.6996577946768</v>
      </c>
      <c r="I32" s="92">
        <v>-0.34079633354196198</v>
      </c>
      <c r="J32" s="93">
        <v>-1.8839768699869426</v>
      </c>
      <c r="K32" s="93">
        <v>26.169154228855724</v>
      </c>
      <c r="L32" s="1012">
        <v>-0.7664836146854519</v>
      </c>
    </row>
    <row r="33" spans="1:12" ht="15">
      <c r="A33" s="46" t="s">
        <v>114</v>
      </c>
      <c r="B33" s="47" t="s">
        <v>32</v>
      </c>
      <c r="C33" s="79">
        <v>12015.367647058823</v>
      </c>
      <c r="D33" s="79">
        <v>12083.974509803922</v>
      </c>
      <c r="E33" s="80">
        <v>12255.674999999999</v>
      </c>
      <c r="F33" s="80">
        <v>12325.654</v>
      </c>
      <c r="G33" s="1004">
        <v>-0.56775080656978671</v>
      </c>
      <c r="H33" s="81">
        <v>327.9</v>
      </c>
      <c r="I33" s="81">
        <v>-0.3040437823046519</v>
      </c>
      <c r="J33" s="89">
        <v>-5.0576004495644842</v>
      </c>
      <c r="K33" s="89">
        <v>16.810945273631841</v>
      </c>
      <c r="L33" s="1010">
        <v>-1.0707810992767648</v>
      </c>
    </row>
    <row r="34" spans="1:12" ht="15.75" thickBot="1">
      <c r="A34" s="49" t="s">
        <v>114</v>
      </c>
      <c r="B34" s="50" t="s">
        <v>33</v>
      </c>
      <c r="C34" s="94">
        <v>11928.544117647058</v>
      </c>
      <c r="D34" s="94">
        <v>12009.898039215686</v>
      </c>
      <c r="E34" s="95">
        <v>12167.115</v>
      </c>
      <c r="F34" s="95">
        <v>12250.096</v>
      </c>
      <c r="G34" s="1013">
        <v>-0.67739060983685162</v>
      </c>
      <c r="H34" s="89">
        <v>358.1</v>
      </c>
      <c r="I34" s="89">
        <v>-0.94052558782848605</v>
      </c>
      <c r="J34" s="89">
        <v>4.3840177580466149</v>
      </c>
      <c r="K34" s="89">
        <v>9.3582089552238799</v>
      </c>
      <c r="L34" s="1010">
        <v>0.30429748459131112</v>
      </c>
    </row>
    <row r="35" spans="1:12" ht="15.75" thickBot="1">
      <c r="A35" s="51"/>
      <c r="B35" s="52"/>
      <c r="C35" s="96"/>
      <c r="D35" s="96"/>
      <c r="E35" s="96"/>
      <c r="F35" s="96"/>
      <c r="G35" s="1014"/>
      <c r="H35" s="97"/>
      <c r="I35" s="97"/>
      <c r="J35" s="97"/>
      <c r="K35" s="97"/>
      <c r="L35" s="1015"/>
    </row>
    <row r="36" spans="1:12" ht="15">
      <c r="A36" s="46" t="s">
        <v>115</v>
      </c>
      <c r="B36" s="53" t="s">
        <v>30</v>
      </c>
      <c r="C36" s="98">
        <v>12248.66274509804</v>
      </c>
      <c r="D36" s="98">
        <v>12370.979411764705</v>
      </c>
      <c r="E36" s="99">
        <v>12493.636</v>
      </c>
      <c r="F36" s="99">
        <v>12618.398999999999</v>
      </c>
      <c r="G36" s="1016">
        <v>-0.98873874569982301</v>
      </c>
      <c r="H36" s="100">
        <v>406.1</v>
      </c>
      <c r="I36" s="100">
        <v>-1.8133462282398451</v>
      </c>
      <c r="J36" s="100">
        <v>0</v>
      </c>
      <c r="K36" s="100">
        <v>3.4029850746268657</v>
      </c>
      <c r="L36" s="1017">
        <v>-3.3682764392377607E-2</v>
      </c>
    </row>
    <row r="37" spans="1:12" ht="15.75" thickBot="1">
      <c r="A37" s="49" t="s">
        <v>115</v>
      </c>
      <c r="B37" s="50" t="s">
        <v>33</v>
      </c>
      <c r="C37" s="94">
        <v>11785.725490196079</v>
      </c>
      <c r="D37" s="94">
        <v>11987.109803921569</v>
      </c>
      <c r="E37" s="95">
        <v>12021.44</v>
      </c>
      <c r="F37" s="95">
        <v>12226.852000000001</v>
      </c>
      <c r="G37" s="1013">
        <v>-1.6800072496174834</v>
      </c>
      <c r="H37" s="89">
        <v>381.6</v>
      </c>
      <c r="I37" s="89">
        <v>0.23640661938535176</v>
      </c>
      <c r="J37" s="89">
        <v>-1.7907634307257305</v>
      </c>
      <c r="K37" s="89">
        <v>5.1840796019900504</v>
      </c>
      <c r="L37" s="1010">
        <v>-0.14677504303833722</v>
      </c>
    </row>
    <row r="38" spans="1:12" ht="15.75" thickBot="1">
      <c r="A38" s="51"/>
      <c r="B38" s="52"/>
      <c r="C38" s="96"/>
      <c r="D38" s="96"/>
      <c r="E38" s="96"/>
      <c r="F38" s="96"/>
      <c r="G38" s="1014"/>
      <c r="H38" s="97"/>
      <c r="I38" s="97"/>
      <c r="J38" s="97"/>
      <c r="K38" s="97"/>
      <c r="L38" s="1015"/>
    </row>
    <row r="39" spans="1:12" ht="14.25">
      <c r="A39" s="44" t="s">
        <v>116</v>
      </c>
      <c r="B39" s="45" t="s">
        <v>25</v>
      </c>
      <c r="C39" s="85" t="s">
        <v>100</v>
      </c>
      <c r="D39" s="85" t="s">
        <v>254</v>
      </c>
      <c r="E39" s="86" t="s">
        <v>100</v>
      </c>
      <c r="F39" s="86" t="s">
        <v>254</v>
      </c>
      <c r="G39" s="1008" t="s">
        <v>100</v>
      </c>
      <c r="H39" s="87" t="s">
        <v>100</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100</v>
      </c>
      <c r="D42" s="79" t="s">
        <v>100</v>
      </c>
      <c r="E42" s="80" t="s">
        <v>100</v>
      </c>
      <c r="F42" s="80" t="s">
        <v>100</v>
      </c>
      <c r="G42" s="1004" t="s">
        <v>100</v>
      </c>
      <c r="H42" s="81" t="s">
        <v>100</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100</v>
      </c>
      <c r="D46" s="90" t="s">
        <v>100</v>
      </c>
      <c r="E46" s="91" t="s">
        <v>100</v>
      </c>
      <c r="F46" s="91" t="s">
        <v>100</v>
      </c>
      <c r="G46" s="1011" t="s">
        <v>100</v>
      </c>
      <c r="H46" s="92" t="s">
        <v>100</v>
      </c>
      <c r="I46" s="92" t="s">
        <v>100</v>
      </c>
      <c r="J46" s="93" t="s">
        <v>100</v>
      </c>
      <c r="K46" s="93" t="s">
        <v>100</v>
      </c>
      <c r="L46" s="1012" t="s">
        <v>100</v>
      </c>
    </row>
    <row r="47" spans="1:12" ht="15">
      <c r="A47" s="39" t="s">
        <v>116</v>
      </c>
      <c r="B47" s="47" t="s">
        <v>33</v>
      </c>
      <c r="C47" s="79" t="s">
        <v>100</v>
      </c>
      <c r="D47" s="79" t="s">
        <v>100</v>
      </c>
      <c r="E47" s="80" t="s">
        <v>100</v>
      </c>
      <c r="F47" s="80" t="s">
        <v>100</v>
      </c>
      <c r="G47" s="1004" t="s">
        <v>100</v>
      </c>
      <c r="H47" s="81" t="s">
        <v>100</v>
      </c>
      <c r="I47" s="81" t="s">
        <v>100</v>
      </c>
      <c r="J47" s="89" t="s">
        <v>100</v>
      </c>
      <c r="K47" s="89" t="s">
        <v>100</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10907.400965990593</v>
      </c>
      <c r="D50" s="85">
        <v>10997.787273898341</v>
      </c>
      <c r="E50" s="86">
        <v>11125.548985310405</v>
      </c>
      <c r="F50" s="86">
        <v>11217.743019376308</v>
      </c>
      <c r="G50" s="1008">
        <v>-0.82185903088221912</v>
      </c>
      <c r="H50" s="87">
        <v>356.63721413721413</v>
      </c>
      <c r="I50" s="87">
        <v>0.86798020201300874</v>
      </c>
      <c r="J50" s="88">
        <v>-8.7286527514231498</v>
      </c>
      <c r="K50" s="88">
        <v>2.3930348258706466</v>
      </c>
      <c r="L50" s="1009">
        <v>-0.2548072079935948</v>
      </c>
    </row>
    <row r="51" spans="1:12" ht="15">
      <c r="A51" s="46" t="s">
        <v>24</v>
      </c>
      <c r="B51" s="47" t="s">
        <v>29</v>
      </c>
      <c r="C51" s="79">
        <v>10729.078431372549</v>
      </c>
      <c r="D51" s="79">
        <v>10892.829411764706</v>
      </c>
      <c r="E51" s="80">
        <v>10943.66</v>
      </c>
      <c r="F51" s="80">
        <v>11110.686</v>
      </c>
      <c r="G51" s="1004">
        <v>-1.5032915159333982</v>
      </c>
      <c r="H51" s="81">
        <v>325.3</v>
      </c>
      <c r="I51" s="81">
        <v>1.024844720496898</v>
      </c>
      <c r="J51" s="89">
        <v>-16.666666666666664</v>
      </c>
      <c r="K51" s="89">
        <v>0.4228855721393035</v>
      </c>
      <c r="L51" s="1010">
        <v>-8.9599982802162581E-2</v>
      </c>
    </row>
    <row r="52" spans="1:12" ht="15">
      <c r="A52" s="46" t="s">
        <v>24</v>
      </c>
      <c r="B52" s="47" t="s">
        <v>30</v>
      </c>
      <c r="C52" s="79">
        <v>10848.877450980392</v>
      </c>
      <c r="D52" s="79">
        <v>10933.990196078432</v>
      </c>
      <c r="E52" s="80">
        <v>11065.855</v>
      </c>
      <c r="F52" s="80">
        <v>11152.67</v>
      </c>
      <c r="G52" s="1004">
        <v>-0.77842346272238405</v>
      </c>
      <c r="H52" s="81">
        <v>352.7</v>
      </c>
      <c r="I52" s="81">
        <v>0.85787818129825566</v>
      </c>
      <c r="J52" s="89">
        <v>3.4042553191489362</v>
      </c>
      <c r="K52" s="89">
        <v>1.208955223880597</v>
      </c>
      <c r="L52" s="1010">
        <v>2.8228700240944704E-2</v>
      </c>
    </row>
    <row r="53" spans="1:12" ht="15">
      <c r="A53" s="46" t="s">
        <v>24</v>
      </c>
      <c r="B53" s="47" t="s">
        <v>35</v>
      </c>
      <c r="C53" s="79">
        <v>11078.335294117647</v>
      </c>
      <c r="D53" s="79">
        <v>11119.652941176471</v>
      </c>
      <c r="E53" s="80">
        <v>11299.902</v>
      </c>
      <c r="F53" s="80">
        <v>11342.046</v>
      </c>
      <c r="G53" s="1004">
        <v>-0.37157317118975036</v>
      </c>
      <c r="H53" s="81">
        <v>380.3</v>
      </c>
      <c r="I53" s="81">
        <v>1.332267519317879</v>
      </c>
      <c r="J53" s="89">
        <v>-19.473684210526315</v>
      </c>
      <c r="K53" s="89">
        <v>0.76119402985074625</v>
      </c>
      <c r="L53" s="1010">
        <v>-0.19343592543237687</v>
      </c>
    </row>
    <row r="54" spans="1:12" ht="14.25">
      <c r="A54" s="44" t="s">
        <v>24</v>
      </c>
      <c r="B54" s="48" t="s">
        <v>31</v>
      </c>
      <c r="C54" s="90">
        <v>10466.077134287701</v>
      </c>
      <c r="D54" s="90">
        <v>10392.200277651966</v>
      </c>
      <c r="E54" s="91">
        <v>10675.398676973457</v>
      </c>
      <c r="F54" s="91">
        <v>10600.044283205005</v>
      </c>
      <c r="G54" s="1011">
        <v>0.71088753740251087</v>
      </c>
      <c r="H54" s="92">
        <v>299.78984018264833</v>
      </c>
      <c r="I54" s="92">
        <v>-0.34444664418049303</v>
      </c>
      <c r="J54" s="93">
        <v>5.6694813027744271</v>
      </c>
      <c r="K54" s="93">
        <v>17.432835820895523</v>
      </c>
      <c r="L54" s="1012">
        <v>0.77203091711217198</v>
      </c>
    </row>
    <row r="55" spans="1:12" ht="15">
      <c r="A55" s="46" t="s">
        <v>24</v>
      </c>
      <c r="B55" s="47" t="s">
        <v>32</v>
      </c>
      <c r="C55" s="79">
        <v>10310.158823529411</v>
      </c>
      <c r="D55" s="79">
        <v>10109.016666666666</v>
      </c>
      <c r="E55" s="80">
        <v>10516.361999999999</v>
      </c>
      <c r="F55" s="80">
        <v>10311.197</v>
      </c>
      <c r="G55" s="1004">
        <v>1.9897301933034455</v>
      </c>
      <c r="H55" s="81">
        <v>275.89999999999998</v>
      </c>
      <c r="I55" s="81">
        <v>0.69343065693429828</v>
      </c>
      <c r="J55" s="89">
        <v>10.216450216450216</v>
      </c>
      <c r="K55" s="89">
        <v>6.3333333333333339</v>
      </c>
      <c r="L55" s="1010">
        <v>0.53018807884908536</v>
      </c>
    </row>
    <row r="56" spans="1:12" ht="15">
      <c r="A56" s="46" t="s">
        <v>24</v>
      </c>
      <c r="B56" s="47" t="s">
        <v>33</v>
      </c>
      <c r="C56" s="79">
        <v>10435.573529411764</v>
      </c>
      <c r="D56" s="79">
        <v>10439.760784313727</v>
      </c>
      <c r="E56" s="80">
        <v>10644.285</v>
      </c>
      <c r="F56" s="80">
        <v>10648.556</v>
      </c>
      <c r="G56" s="1004">
        <v>-4.0108724600787564E-2</v>
      </c>
      <c r="H56" s="81">
        <v>306.39999999999998</v>
      </c>
      <c r="I56" s="81">
        <v>-0.42248943776405956</v>
      </c>
      <c r="J56" s="89">
        <v>6.3164477798624139</v>
      </c>
      <c r="K56" s="89">
        <v>8.4577114427860707</v>
      </c>
      <c r="L56" s="1010">
        <v>0.42374671385073448</v>
      </c>
    </row>
    <row r="57" spans="1:12" ht="15">
      <c r="A57" s="46" t="s">
        <v>24</v>
      </c>
      <c r="B57" s="47" t="s">
        <v>36</v>
      </c>
      <c r="C57" s="79">
        <v>10862.170588235294</v>
      </c>
      <c r="D57" s="79">
        <v>10742.391176470588</v>
      </c>
      <c r="E57" s="80">
        <v>11079.414000000001</v>
      </c>
      <c r="F57" s="80">
        <v>10957.239</v>
      </c>
      <c r="G57" s="1004">
        <v>1.1150162919691822</v>
      </c>
      <c r="H57" s="81">
        <v>335.9</v>
      </c>
      <c r="I57" s="81">
        <v>-0.14863258026159334</v>
      </c>
      <c r="J57" s="89">
        <v>-5.5160142348754455</v>
      </c>
      <c r="K57" s="89">
        <v>2.6417910447761197</v>
      </c>
      <c r="L57" s="1010">
        <v>-0.18190387558764431</v>
      </c>
    </row>
    <row r="58" spans="1:12" ht="14.25">
      <c r="A58" s="44" t="s">
        <v>24</v>
      </c>
      <c r="B58" s="48" t="s">
        <v>37</v>
      </c>
      <c r="C58" s="90">
        <v>8363.2120854154273</v>
      </c>
      <c r="D58" s="90">
        <v>8375.7658075296058</v>
      </c>
      <c r="E58" s="91">
        <v>8530.4763271237352</v>
      </c>
      <c r="F58" s="91">
        <v>8543.2811236801972</v>
      </c>
      <c r="G58" s="1011">
        <v>-0.14988148430431161</v>
      </c>
      <c r="H58" s="92">
        <v>227.95666251556665</v>
      </c>
      <c r="I58" s="92">
        <v>8.1890556319517874E-2</v>
      </c>
      <c r="J58" s="93">
        <v>7.2812291249165</v>
      </c>
      <c r="K58" s="93">
        <v>7.9900497512437818</v>
      </c>
      <c r="L58" s="1012">
        <v>0.46857057724991247</v>
      </c>
    </row>
    <row r="59" spans="1:12" ht="15">
      <c r="A59" s="46" t="s">
        <v>24</v>
      </c>
      <c r="B59" s="47" t="s">
        <v>102</v>
      </c>
      <c r="C59" s="101">
        <v>7765.6029411764703</v>
      </c>
      <c r="D59" s="101">
        <v>7928.4588235294123</v>
      </c>
      <c r="E59" s="102">
        <v>7920.915</v>
      </c>
      <c r="F59" s="102">
        <v>8087.0280000000002</v>
      </c>
      <c r="G59" s="1018">
        <v>-2.0540673285661963</v>
      </c>
      <c r="H59" s="103">
        <v>211.2</v>
      </c>
      <c r="I59" s="103">
        <v>-0.93808630393996251</v>
      </c>
      <c r="J59" s="104">
        <v>-0.1152073732718894</v>
      </c>
      <c r="K59" s="104">
        <v>4.3134328358208958</v>
      </c>
      <c r="L59" s="1019">
        <v>-4.7718749367266611E-2</v>
      </c>
    </row>
    <row r="60" spans="1:12" ht="15">
      <c r="A60" s="46" t="s">
        <v>24</v>
      </c>
      <c r="B60" s="47" t="s">
        <v>38</v>
      </c>
      <c r="C60" s="79">
        <v>8907.2617647058814</v>
      </c>
      <c r="D60" s="79">
        <v>8802.9235294117643</v>
      </c>
      <c r="E60" s="80">
        <v>9085.4069999999992</v>
      </c>
      <c r="F60" s="80">
        <v>8978.982</v>
      </c>
      <c r="G60" s="1004">
        <v>1.1852679958596561</v>
      </c>
      <c r="H60" s="81">
        <v>236.8</v>
      </c>
      <c r="I60" s="81">
        <v>-1.4565126924677485</v>
      </c>
      <c r="J60" s="89">
        <v>16.452991452991451</v>
      </c>
      <c r="K60" s="89">
        <v>2.7114427860696519</v>
      </c>
      <c r="L60" s="1010">
        <v>0.36003847516174892</v>
      </c>
    </row>
    <row r="61" spans="1:12" ht="15.75" thickBot="1">
      <c r="A61" s="46" t="s">
        <v>24</v>
      </c>
      <c r="B61" s="47" t="s">
        <v>39</v>
      </c>
      <c r="C61" s="79">
        <v>9090.5019607843133</v>
      </c>
      <c r="D61" s="79">
        <v>9175.4147058823528</v>
      </c>
      <c r="E61" s="80">
        <v>9272.3119999999999</v>
      </c>
      <c r="F61" s="80">
        <v>9358.9230000000007</v>
      </c>
      <c r="G61" s="1004">
        <v>-0.92543768123747538</v>
      </c>
      <c r="H61" s="81">
        <v>278</v>
      </c>
      <c r="I61" s="81">
        <v>3.0011115227862257</v>
      </c>
      <c r="J61" s="89">
        <v>20.496894409937887</v>
      </c>
      <c r="K61" s="89">
        <v>0.96517412935323377</v>
      </c>
      <c r="L61" s="1010">
        <v>0.15625085145542938</v>
      </c>
    </row>
    <row r="62" spans="1:12" ht="15.75" thickBot="1">
      <c r="A62" s="51"/>
      <c r="B62" s="52"/>
      <c r="C62" s="96"/>
      <c r="D62" s="96"/>
      <c r="E62" s="96"/>
      <c r="F62" s="96"/>
      <c r="G62" s="1014"/>
      <c r="H62" s="97"/>
      <c r="I62" s="97"/>
      <c r="J62" s="97"/>
      <c r="K62" s="97"/>
      <c r="L62" s="1015"/>
    </row>
    <row r="63" spans="1:12" ht="14.25">
      <c r="A63" s="44" t="s">
        <v>117</v>
      </c>
      <c r="B63" s="48" t="s">
        <v>25</v>
      </c>
      <c r="C63" s="90">
        <v>13300.579003194593</v>
      </c>
      <c r="D63" s="90">
        <v>13478.324795926601</v>
      </c>
      <c r="E63" s="91">
        <v>13566.590583258485</v>
      </c>
      <c r="F63" s="91">
        <v>13747.891291845133</v>
      </c>
      <c r="G63" s="1011">
        <v>-1.3187528526225032</v>
      </c>
      <c r="H63" s="92">
        <v>341.52085889570554</v>
      </c>
      <c r="I63" s="92">
        <v>-0.19209350534479216</v>
      </c>
      <c r="J63" s="93">
        <v>-6.3218390804597711</v>
      </c>
      <c r="K63" s="93">
        <v>1.6218905472636818</v>
      </c>
      <c r="L63" s="1012">
        <v>-0.12658958136014387</v>
      </c>
    </row>
    <row r="64" spans="1:12" ht="15">
      <c r="A64" s="46" t="s">
        <v>117</v>
      </c>
      <c r="B64" s="47" t="s">
        <v>26</v>
      </c>
      <c r="C64" s="79">
        <v>13070.943137254901</v>
      </c>
      <c r="D64" s="79">
        <v>13209.113725490197</v>
      </c>
      <c r="E64" s="80">
        <v>13332.361999999999</v>
      </c>
      <c r="F64" s="80">
        <v>13473.296</v>
      </c>
      <c r="G64" s="1004">
        <v>-1.046024669835808</v>
      </c>
      <c r="H64" s="81">
        <v>318.10000000000002</v>
      </c>
      <c r="I64" s="81">
        <v>-4.6176911544227819</v>
      </c>
      <c r="J64" s="89">
        <v>8.3333333333333321</v>
      </c>
      <c r="K64" s="89">
        <v>0.25870646766169153</v>
      </c>
      <c r="L64" s="1010">
        <v>1.7536794748060414E-2</v>
      </c>
    </row>
    <row r="65" spans="1:12" ht="15">
      <c r="A65" s="46" t="s">
        <v>117</v>
      </c>
      <c r="B65" s="47" t="s">
        <v>27</v>
      </c>
      <c r="C65" s="79">
        <v>13286.772549019608</v>
      </c>
      <c r="D65" s="79">
        <v>13535.699019607844</v>
      </c>
      <c r="E65" s="80">
        <v>13552.508</v>
      </c>
      <c r="F65" s="80">
        <v>13806.413</v>
      </c>
      <c r="G65" s="1004">
        <v>-1.839036685343258</v>
      </c>
      <c r="H65" s="81">
        <v>340.1</v>
      </c>
      <c r="I65" s="81">
        <v>1.8568433662773423</v>
      </c>
      <c r="J65" s="89">
        <v>-4.3478260869565215</v>
      </c>
      <c r="K65" s="89">
        <v>0.87562189054726369</v>
      </c>
      <c r="L65" s="1010">
        <v>-4.886185562165557E-2</v>
      </c>
    </row>
    <row r="66" spans="1:12" ht="15">
      <c r="A66" s="46" t="s">
        <v>117</v>
      </c>
      <c r="B66" s="47" t="s">
        <v>34</v>
      </c>
      <c r="C66" s="79">
        <v>13432.938235294117</v>
      </c>
      <c r="D66" s="79">
        <v>13497.195098039214</v>
      </c>
      <c r="E66" s="80">
        <v>13701.597</v>
      </c>
      <c r="F66" s="80">
        <v>13767.138999999999</v>
      </c>
      <c r="G66" s="1004">
        <v>-0.47607567556337932</v>
      </c>
      <c r="H66" s="81">
        <v>356.5</v>
      </c>
      <c r="I66" s="81">
        <v>-0.66870994706045628</v>
      </c>
      <c r="J66" s="89">
        <v>-15.517241379310345</v>
      </c>
      <c r="K66" s="89">
        <v>0.48756218905472637</v>
      </c>
      <c r="L66" s="1010">
        <v>-9.5264520486548876E-2</v>
      </c>
    </row>
    <row r="67" spans="1:12" ht="14.25">
      <c r="A67" s="44" t="s">
        <v>117</v>
      </c>
      <c r="B67" s="48" t="s">
        <v>28</v>
      </c>
      <c r="C67" s="90">
        <v>12727.828964412629</v>
      </c>
      <c r="D67" s="90">
        <v>12863.537344534685</v>
      </c>
      <c r="E67" s="91">
        <v>12982.385543700882</v>
      </c>
      <c r="F67" s="91">
        <v>13120.808091425379</v>
      </c>
      <c r="G67" s="1011">
        <v>-1.0549849274524281</v>
      </c>
      <c r="H67" s="92">
        <v>313.81160936721477</v>
      </c>
      <c r="I67" s="92">
        <v>9.2123492189246231E-2</v>
      </c>
      <c r="J67" s="93">
        <v>13.453928773318257</v>
      </c>
      <c r="K67" s="93">
        <v>9.9850746268656714</v>
      </c>
      <c r="L67" s="1012">
        <v>1.0969673063612237</v>
      </c>
    </row>
    <row r="68" spans="1:12" ht="15">
      <c r="A68" s="46" t="s">
        <v>117</v>
      </c>
      <c r="B68" s="47" t="s">
        <v>29</v>
      </c>
      <c r="C68" s="79">
        <v>12717.446078431372</v>
      </c>
      <c r="D68" s="79">
        <v>13087.168627450981</v>
      </c>
      <c r="E68" s="80">
        <v>12971.795</v>
      </c>
      <c r="F68" s="80">
        <v>13348.912</v>
      </c>
      <c r="G68" s="1004">
        <v>-2.8250766804066143</v>
      </c>
      <c r="H68" s="81">
        <v>289.89999999999998</v>
      </c>
      <c r="I68" s="81">
        <v>-1.0580204778157074</v>
      </c>
      <c r="J68" s="89">
        <v>33.898305084745758</v>
      </c>
      <c r="K68" s="89">
        <v>1.5721393034825872</v>
      </c>
      <c r="L68" s="1010">
        <v>0.38638841165723425</v>
      </c>
    </row>
    <row r="69" spans="1:12" ht="15">
      <c r="A69" s="46" t="s">
        <v>117</v>
      </c>
      <c r="B69" s="47" t="s">
        <v>30</v>
      </c>
      <c r="C69" s="79">
        <v>12767.274509803921</v>
      </c>
      <c r="D69" s="79">
        <v>12914.412745098038</v>
      </c>
      <c r="E69" s="80">
        <v>13022.62</v>
      </c>
      <c r="F69" s="80">
        <v>13172.700999999999</v>
      </c>
      <c r="G69" s="1004">
        <v>-1.1393335353167002</v>
      </c>
      <c r="H69" s="81">
        <v>310.5</v>
      </c>
      <c r="I69" s="81">
        <v>0.51796697960505755</v>
      </c>
      <c r="J69" s="89">
        <v>12.857142857142856</v>
      </c>
      <c r="K69" s="89">
        <v>5.8955223880597014</v>
      </c>
      <c r="L69" s="1010">
        <v>0.61993579307402147</v>
      </c>
    </row>
    <row r="70" spans="1:12" ht="15">
      <c r="A70" s="46" t="s">
        <v>117</v>
      </c>
      <c r="B70" s="47" t="s">
        <v>35</v>
      </c>
      <c r="C70" s="79">
        <v>12648.166666666666</v>
      </c>
      <c r="D70" s="79">
        <v>12665.159803921568</v>
      </c>
      <c r="E70" s="80">
        <v>12901.13</v>
      </c>
      <c r="F70" s="80">
        <v>12918.463</v>
      </c>
      <c r="G70" s="1004">
        <v>-0.1341723082691845</v>
      </c>
      <c r="H70" s="81">
        <v>336.5</v>
      </c>
      <c r="I70" s="81">
        <v>0.86930455635490933</v>
      </c>
      <c r="J70" s="89">
        <v>4.7619047619047619</v>
      </c>
      <c r="K70" s="89">
        <v>2.5174129353233829</v>
      </c>
      <c r="L70" s="1010">
        <v>9.0643101629969802E-2</v>
      </c>
    </row>
    <row r="71" spans="1:12" ht="14.25">
      <c r="A71" s="44" t="s">
        <v>117</v>
      </c>
      <c r="B71" s="48" t="s">
        <v>31</v>
      </c>
      <c r="C71" s="90">
        <v>11758.719610824619</v>
      </c>
      <c r="D71" s="90">
        <v>11869.959725814157</v>
      </c>
      <c r="E71" s="91">
        <v>11993.894003041112</v>
      </c>
      <c r="F71" s="91">
        <v>12107.35892033044</v>
      </c>
      <c r="G71" s="1011">
        <v>-0.93715663371306945</v>
      </c>
      <c r="H71" s="92">
        <v>273.57076205287717</v>
      </c>
      <c r="I71" s="92">
        <v>-0.94240484514290879</v>
      </c>
      <c r="J71" s="93">
        <v>-0.54137664346481051</v>
      </c>
      <c r="K71" s="93">
        <v>12.796019900497512</v>
      </c>
      <c r="L71" s="1012">
        <v>-0.1969962277243642</v>
      </c>
    </row>
    <row r="72" spans="1:12" ht="15">
      <c r="A72" s="46" t="s">
        <v>117</v>
      </c>
      <c r="B72" s="47" t="s">
        <v>32</v>
      </c>
      <c r="C72" s="79">
        <v>11351.578431372549</v>
      </c>
      <c r="D72" s="79">
        <v>11418.052941176471</v>
      </c>
      <c r="E72" s="80">
        <v>11578.61</v>
      </c>
      <c r="F72" s="80">
        <v>11646.414000000001</v>
      </c>
      <c r="G72" s="1004">
        <v>-0.58218778758852363</v>
      </c>
      <c r="H72" s="81">
        <v>244.3</v>
      </c>
      <c r="I72" s="81">
        <v>-1.133144475920673</v>
      </c>
      <c r="J72" s="89">
        <v>3.1770045385779122</v>
      </c>
      <c r="K72" s="89">
        <v>3.3930348258706466</v>
      </c>
      <c r="L72" s="1010">
        <v>7.1927455122518413E-2</v>
      </c>
    </row>
    <row r="73" spans="1:12" ht="15">
      <c r="A73" s="46" t="s">
        <v>117</v>
      </c>
      <c r="B73" s="47" t="s">
        <v>33</v>
      </c>
      <c r="C73" s="79">
        <v>11905.161764705881</v>
      </c>
      <c r="D73" s="79">
        <v>12057.95</v>
      </c>
      <c r="E73" s="80">
        <v>12143.264999999999</v>
      </c>
      <c r="F73" s="80">
        <v>12299.109</v>
      </c>
      <c r="G73" s="1004">
        <v>-1.2671161789036991</v>
      </c>
      <c r="H73" s="81">
        <v>280.60000000000002</v>
      </c>
      <c r="I73" s="81">
        <v>0.10702818408848068</v>
      </c>
      <c r="J73" s="81">
        <v>0.85638998682476941</v>
      </c>
      <c r="K73" s="81">
        <v>7.6169154228855716</v>
      </c>
      <c r="L73" s="1005">
        <v>-1.0075483008012753E-2</v>
      </c>
    </row>
    <row r="74" spans="1:12" ht="15.75" thickBot="1">
      <c r="A74" s="56" t="s">
        <v>117</v>
      </c>
      <c r="B74" s="57" t="s">
        <v>36</v>
      </c>
      <c r="C74" s="82">
        <v>11804.553921568628</v>
      </c>
      <c r="D74" s="82">
        <v>11820.679411764706</v>
      </c>
      <c r="E74" s="83">
        <v>12040.645</v>
      </c>
      <c r="F74" s="83">
        <v>12057.093000000001</v>
      </c>
      <c r="G74" s="1006">
        <v>-0.13641762570795729</v>
      </c>
      <c r="H74" s="84">
        <v>299.2</v>
      </c>
      <c r="I74" s="84">
        <v>-2.8571428571428608</v>
      </c>
      <c r="J74" s="84">
        <v>-11.793611793611793</v>
      </c>
      <c r="K74" s="84">
        <v>1.7860696517412935</v>
      </c>
      <c r="L74" s="1007">
        <v>-0.25884819983887053</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334</v>
      </c>
      <c r="B77" s="959"/>
      <c r="C77" s="959"/>
      <c r="D77" s="959"/>
      <c r="E77" s="959"/>
      <c r="F77" s="959"/>
      <c r="G77" s="1079"/>
      <c r="H77" s="1079"/>
      <c r="I77" s="1079"/>
      <c r="J77" s="1079"/>
      <c r="K77" s="1079"/>
      <c r="L77" s="1080"/>
    </row>
    <row r="78" spans="1:12" ht="12.75" customHeight="1">
      <c r="A78" s="27"/>
      <c r="B78" s="28"/>
      <c r="C78" s="3" t="s">
        <v>9</v>
      </c>
      <c r="D78" s="3" t="s">
        <v>9</v>
      </c>
      <c r="E78" s="3"/>
      <c r="F78" s="3"/>
      <c r="G78" s="960"/>
      <c r="H78" s="1346" t="s">
        <v>10</v>
      </c>
      <c r="I78" s="1347"/>
      <c r="J78" s="991" t="s">
        <v>11</v>
      </c>
      <c r="K78" s="961" t="s">
        <v>12</v>
      </c>
      <c r="L78" s="962"/>
    </row>
    <row r="79" spans="1:12" ht="15.75" customHeight="1">
      <c r="A79" s="29" t="s">
        <v>13</v>
      </c>
      <c r="B79" s="30" t="s">
        <v>14</v>
      </c>
      <c r="C79" s="963" t="s">
        <v>40</v>
      </c>
      <c r="D79" s="963" t="s">
        <v>40</v>
      </c>
      <c r="E79" s="964" t="s">
        <v>41</v>
      </c>
      <c r="F79" s="965"/>
      <c r="G79" s="992"/>
      <c r="H79" s="1344" t="s">
        <v>15</v>
      </c>
      <c r="I79" s="1345"/>
      <c r="J79" s="993" t="s">
        <v>16</v>
      </c>
      <c r="K79" s="966" t="s">
        <v>17</v>
      </c>
      <c r="L79" s="967"/>
    </row>
    <row r="80" spans="1:12" ht="26.25" thickBot="1">
      <c r="A80" s="31" t="s">
        <v>18</v>
      </c>
      <c r="B80" s="32" t="s">
        <v>19</v>
      </c>
      <c r="C80" s="882" t="s">
        <v>486</v>
      </c>
      <c r="D80" s="882" t="s">
        <v>480</v>
      </c>
      <c r="E80" s="957" t="s">
        <v>486</v>
      </c>
      <c r="F80" s="1258" t="s">
        <v>480</v>
      </c>
      <c r="G80" s="990" t="s">
        <v>20</v>
      </c>
      <c r="H80" s="66" t="s">
        <v>486</v>
      </c>
      <c r="I80" s="895" t="s">
        <v>20</v>
      </c>
      <c r="J80" s="994" t="s">
        <v>20</v>
      </c>
      <c r="K80" s="958" t="s">
        <v>486</v>
      </c>
      <c r="L80" s="995" t="s">
        <v>21</v>
      </c>
    </row>
    <row r="81" spans="1:12" ht="15" thickBot="1">
      <c r="A81" s="33" t="s">
        <v>22</v>
      </c>
      <c r="B81" s="34" t="s">
        <v>23</v>
      </c>
      <c r="C81" s="67">
        <v>11750.803949220077</v>
      </c>
      <c r="D81" s="67">
        <v>11873.466203880231</v>
      </c>
      <c r="E81" s="68">
        <v>11985.820028204478</v>
      </c>
      <c r="F81" s="1259">
        <v>12110.935527957836</v>
      </c>
      <c r="G81" s="996">
        <v>-1.0330787366882699</v>
      </c>
      <c r="H81" s="69">
        <v>324.79335548172759</v>
      </c>
      <c r="I81" s="69">
        <v>-0.76870117752060807</v>
      </c>
      <c r="J81" s="70">
        <v>-2.6723728007608178</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10922.685294117646</v>
      </c>
      <c r="D83" s="72">
        <v>11294.324503134587</v>
      </c>
      <c r="E83" s="73">
        <v>11141.138999999999</v>
      </c>
      <c r="F83" s="73">
        <v>11520.210993197279</v>
      </c>
      <c r="G83" s="1000">
        <v>-3.2904952298280223</v>
      </c>
      <c r="H83" s="74">
        <v>230</v>
      </c>
      <c r="I83" s="74">
        <v>-6.1128686600673623</v>
      </c>
      <c r="J83" s="74">
        <v>-41.666666666666671</v>
      </c>
      <c r="K83" s="74">
        <v>6.8399452804377564E-2</v>
      </c>
      <c r="L83" s="1001">
        <v>-4.5723229078646691E-2</v>
      </c>
    </row>
    <row r="84" spans="1:12" ht="15">
      <c r="A84" s="46" t="s">
        <v>109</v>
      </c>
      <c r="B84" s="75" t="s">
        <v>23</v>
      </c>
      <c r="C84" s="76">
        <v>12251.035024496721</v>
      </c>
      <c r="D84" s="76">
        <v>12280.99534074286</v>
      </c>
      <c r="E84" s="77">
        <v>12496.055724986656</v>
      </c>
      <c r="F84" s="77">
        <v>12526.615247557718</v>
      </c>
      <c r="G84" s="1002">
        <v>-0.24395674303974729</v>
      </c>
      <c r="H84" s="78">
        <v>355.02684645286683</v>
      </c>
      <c r="I84" s="78">
        <v>0.31273916502792115</v>
      </c>
      <c r="J84" s="78">
        <v>-5.8123569794050347</v>
      </c>
      <c r="K84" s="78">
        <v>40.218878248974008</v>
      </c>
      <c r="L84" s="1003">
        <v>-1.3407984034273284</v>
      </c>
    </row>
    <row r="85" spans="1:12" ht="15">
      <c r="A85" s="39" t="s">
        <v>110</v>
      </c>
      <c r="B85" s="40" t="s">
        <v>23</v>
      </c>
      <c r="C85" s="79">
        <v>12069.013331710892</v>
      </c>
      <c r="D85" s="79">
        <v>12189.169635024973</v>
      </c>
      <c r="E85" s="80">
        <v>12310.39359834511</v>
      </c>
      <c r="F85" s="80">
        <v>12432.953027725473</v>
      </c>
      <c r="G85" s="1004">
        <v>-0.9857628280831997</v>
      </c>
      <c r="H85" s="81">
        <v>391.56730954676954</v>
      </c>
      <c r="I85" s="81">
        <v>5.7411148209363773E-3</v>
      </c>
      <c r="J85" s="81">
        <v>-12.118644067796611</v>
      </c>
      <c r="K85" s="81">
        <v>10.132890365448505</v>
      </c>
      <c r="L85" s="1005">
        <v>-1.0891733530488796</v>
      </c>
    </row>
    <row r="86" spans="1:12" ht="15">
      <c r="A86" s="39" t="s">
        <v>111</v>
      </c>
      <c r="B86" s="40" t="s">
        <v>23</v>
      </c>
      <c r="C86" s="79" t="s">
        <v>100</v>
      </c>
      <c r="D86" s="79" t="s">
        <v>254</v>
      </c>
      <c r="E86" s="80" t="s">
        <v>100</v>
      </c>
      <c r="F86" s="80" t="s">
        <v>254</v>
      </c>
      <c r="G86" s="1004" t="s">
        <v>100</v>
      </c>
      <c r="H86" s="81" t="s">
        <v>100</v>
      </c>
      <c r="I86" s="81" t="s">
        <v>100</v>
      </c>
      <c r="J86" s="81" t="s">
        <v>100</v>
      </c>
      <c r="K86" s="81" t="s">
        <v>100</v>
      </c>
      <c r="L86" s="1005" t="s">
        <v>100</v>
      </c>
    </row>
    <row r="87" spans="1:12" ht="15">
      <c r="A87" s="39" t="s">
        <v>98</v>
      </c>
      <c r="B87" s="40" t="s">
        <v>23</v>
      </c>
      <c r="C87" s="79">
        <v>9868.3293789626478</v>
      </c>
      <c r="D87" s="79">
        <v>9924.2138058640212</v>
      </c>
      <c r="E87" s="80">
        <v>10065.695966541902</v>
      </c>
      <c r="F87" s="80">
        <v>10122.698081981302</v>
      </c>
      <c r="G87" s="1004">
        <v>-0.5631118796367669</v>
      </c>
      <c r="H87" s="81">
        <v>280.30610291184684</v>
      </c>
      <c r="I87" s="81">
        <v>-0.90017320750459628</v>
      </c>
      <c r="J87" s="81">
        <v>5.0712489522212909</v>
      </c>
      <c r="K87" s="81">
        <v>24.496775454367796</v>
      </c>
      <c r="L87" s="1005">
        <v>1.8053822066264722</v>
      </c>
    </row>
    <row r="88" spans="1:12" ht="15.75" thickBot="1">
      <c r="A88" s="41" t="s">
        <v>112</v>
      </c>
      <c r="B88" s="42" t="s">
        <v>23</v>
      </c>
      <c r="C88" s="82">
        <v>12367.458023882273</v>
      </c>
      <c r="D88" s="82">
        <v>12589.705948324639</v>
      </c>
      <c r="E88" s="83">
        <v>12614.807184359919</v>
      </c>
      <c r="F88" s="83">
        <v>12841.500067291132</v>
      </c>
      <c r="G88" s="1006">
        <v>-1.7653146575035048</v>
      </c>
      <c r="H88" s="84">
        <v>293.04713673548889</v>
      </c>
      <c r="I88" s="84">
        <v>-0.37107799167542121</v>
      </c>
      <c r="J88" s="84">
        <v>3.8971161340607949E-2</v>
      </c>
      <c r="K88" s="84">
        <v>25.083056478405314</v>
      </c>
      <c r="L88" s="1007">
        <v>0.67982300241862959</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t="s">
        <v>100</v>
      </c>
      <c r="D93" s="90" t="s">
        <v>254</v>
      </c>
      <c r="E93" s="91" t="s">
        <v>100</v>
      </c>
      <c r="F93" s="91" t="s">
        <v>254</v>
      </c>
      <c r="G93" s="1011" t="s">
        <v>100</v>
      </c>
      <c r="H93" s="92" t="s">
        <v>100</v>
      </c>
      <c r="I93" s="92" t="s">
        <v>100</v>
      </c>
      <c r="J93" s="93" t="s">
        <v>100</v>
      </c>
      <c r="K93" s="93" t="s">
        <v>100</v>
      </c>
      <c r="L93" s="1012" t="s">
        <v>100</v>
      </c>
    </row>
    <row r="94" spans="1:12" ht="15">
      <c r="A94" s="46" t="s">
        <v>113</v>
      </c>
      <c r="B94" s="47" t="s">
        <v>29</v>
      </c>
      <c r="C94" s="79" t="s">
        <v>100</v>
      </c>
      <c r="D94" s="79" t="s">
        <v>254</v>
      </c>
      <c r="E94" s="80" t="s">
        <v>100</v>
      </c>
      <c r="F94" s="80" t="s">
        <v>254</v>
      </c>
      <c r="G94" s="1004" t="s">
        <v>100</v>
      </c>
      <c r="H94" s="81" t="s">
        <v>100</v>
      </c>
      <c r="I94" s="81" t="s">
        <v>100</v>
      </c>
      <c r="J94" s="89" t="s">
        <v>100</v>
      </c>
      <c r="K94" s="89" t="s">
        <v>100</v>
      </c>
      <c r="L94" s="1010" t="s">
        <v>100</v>
      </c>
    </row>
    <row r="95" spans="1:12" ht="15">
      <c r="A95" s="46" t="s">
        <v>113</v>
      </c>
      <c r="B95" s="47" t="s">
        <v>30</v>
      </c>
      <c r="C95" s="79" t="s">
        <v>100</v>
      </c>
      <c r="D95" s="79" t="s">
        <v>100</v>
      </c>
      <c r="E95" s="80" t="s">
        <v>100</v>
      </c>
      <c r="F95" s="80" t="s">
        <v>100</v>
      </c>
      <c r="G95" s="1004" t="s">
        <v>100</v>
      </c>
      <c r="H95" s="81" t="s">
        <v>100</v>
      </c>
      <c r="I95" s="81" t="s">
        <v>100</v>
      </c>
      <c r="J95" s="89" t="s">
        <v>100</v>
      </c>
      <c r="K95" s="89" t="s">
        <v>100</v>
      </c>
      <c r="L95" s="1010" t="s">
        <v>100</v>
      </c>
    </row>
    <row r="96" spans="1:12" ht="14.25">
      <c r="A96" s="44" t="s">
        <v>113</v>
      </c>
      <c r="B96" s="48" t="s">
        <v>31</v>
      </c>
      <c r="C96" s="90">
        <v>10922.685294117646</v>
      </c>
      <c r="D96" s="90">
        <v>11342.385362917097</v>
      </c>
      <c r="E96" s="91">
        <v>11141.138999999999</v>
      </c>
      <c r="F96" s="91">
        <v>11569.23307017544</v>
      </c>
      <c r="G96" s="1011">
        <v>-3.7002804557463111</v>
      </c>
      <c r="H96" s="92">
        <v>230</v>
      </c>
      <c r="I96" s="92">
        <v>-9.1985787603632208</v>
      </c>
      <c r="J96" s="93">
        <v>-22.222222222222221</v>
      </c>
      <c r="K96" s="93">
        <v>6.8399452804377564E-2</v>
      </c>
      <c r="L96" s="1012">
        <v>-1.7192558607890623E-2</v>
      </c>
    </row>
    <row r="97" spans="1:12" ht="15">
      <c r="A97" s="46" t="s">
        <v>113</v>
      </c>
      <c r="B97" s="47" t="s">
        <v>32</v>
      </c>
      <c r="C97" s="79">
        <v>10922.685294117646</v>
      </c>
      <c r="D97" s="79">
        <v>11838.122549019608</v>
      </c>
      <c r="E97" s="80">
        <v>11141.138999999999</v>
      </c>
      <c r="F97" s="80">
        <v>12074.885</v>
      </c>
      <c r="G97" s="1004">
        <v>-7.7329597756003547</v>
      </c>
      <c r="H97" s="81">
        <v>230</v>
      </c>
      <c r="I97" s="81">
        <v>-15.843395536040983</v>
      </c>
      <c r="J97" s="89">
        <v>16.666666666666664</v>
      </c>
      <c r="K97" s="89">
        <v>6.8399452804377564E-2</v>
      </c>
      <c r="L97" s="1010">
        <v>1.1338111862865437E-2</v>
      </c>
    </row>
    <row r="98" spans="1:12" ht="15.75" thickBot="1">
      <c r="A98" s="49" t="s">
        <v>113</v>
      </c>
      <c r="B98" s="50" t="s">
        <v>33</v>
      </c>
      <c r="C98" s="94" t="s">
        <v>100</v>
      </c>
      <c r="D98" s="94" t="s">
        <v>254</v>
      </c>
      <c r="E98" s="95" t="s">
        <v>100</v>
      </c>
      <c r="F98" s="95" t="s">
        <v>254</v>
      </c>
      <c r="G98" s="1013" t="s">
        <v>100</v>
      </c>
      <c r="H98" s="89" t="s">
        <v>100</v>
      </c>
      <c r="I98" s="89" t="s">
        <v>100</v>
      </c>
      <c r="J98" s="89" t="s">
        <v>100</v>
      </c>
      <c r="K98" s="89" t="s">
        <v>100</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12733.782381330539</v>
      </c>
      <c r="D100" s="85">
        <v>12777.700508689875</v>
      </c>
      <c r="E100" s="86">
        <v>12988.45802895715</v>
      </c>
      <c r="F100" s="86">
        <v>13033.254518863672</v>
      </c>
      <c r="G100" s="1008">
        <v>-0.34370916214124869</v>
      </c>
      <c r="H100" s="87">
        <v>408.90319999999997</v>
      </c>
      <c r="I100" s="87">
        <v>-4.7321346436548728</v>
      </c>
      <c r="J100" s="88">
        <v>-19.35483870967742</v>
      </c>
      <c r="K100" s="88">
        <v>1.2214188000781709</v>
      </c>
      <c r="L100" s="1009">
        <v>-0.25266584091089217</v>
      </c>
    </row>
    <row r="101" spans="1:12" ht="15">
      <c r="A101" s="46" t="s">
        <v>114</v>
      </c>
      <c r="B101" s="47" t="s">
        <v>26</v>
      </c>
      <c r="C101" s="79">
        <v>12750.358823529412</v>
      </c>
      <c r="D101" s="79">
        <v>12996.26274509804</v>
      </c>
      <c r="E101" s="80">
        <v>13005.366</v>
      </c>
      <c r="F101" s="80">
        <v>13256.188</v>
      </c>
      <c r="G101" s="1004">
        <v>-1.8921125741427334</v>
      </c>
      <c r="H101" s="81">
        <v>395.9</v>
      </c>
      <c r="I101" s="81">
        <v>-6.4508506616257124</v>
      </c>
      <c r="J101" s="89">
        <v>-14.583333333333334</v>
      </c>
      <c r="K101" s="89">
        <v>0.80125073285128001</v>
      </c>
      <c r="L101" s="1010">
        <v>-0.11173072221291402</v>
      </c>
    </row>
    <row r="102" spans="1:12" ht="15">
      <c r="A102" s="46" t="s">
        <v>114</v>
      </c>
      <c r="B102" s="47" t="s">
        <v>27</v>
      </c>
      <c r="C102" s="79">
        <v>12704.931372549019</v>
      </c>
      <c r="D102" s="79">
        <v>12434.836274509804</v>
      </c>
      <c r="E102" s="80">
        <v>12959.03</v>
      </c>
      <c r="F102" s="80">
        <v>12683.532999999999</v>
      </c>
      <c r="G102" s="1004">
        <v>2.1720840715280296</v>
      </c>
      <c r="H102" s="81">
        <v>433.7</v>
      </c>
      <c r="I102" s="81">
        <v>-1.2072892938496609</v>
      </c>
      <c r="J102" s="89">
        <v>-27.118644067796609</v>
      </c>
      <c r="K102" s="89">
        <v>0.42016806722689076</v>
      </c>
      <c r="L102" s="1010">
        <v>-0.14093511869797842</v>
      </c>
    </row>
    <row r="103" spans="1:12" ht="14.25">
      <c r="A103" s="44" t="s">
        <v>114</v>
      </c>
      <c r="B103" s="48" t="s">
        <v>28</v>
      </c>
      <c r="C103" s="90">
        <v>12597.112585642861</v>
      </c>
      <c r="D103" s="90">
        <v>12559.698125493111</v>
      </c>
      <c r="E103" s="91">
        <v>12849.054837355718</v>
      </c>
      <c r="F103" s="91">
        <v>12810.892088002973</v>
      </c>
      <c r="G103" s="1011">
        <v>0.29789298895494698</v>
      </c>
      <c r="H103" s="92">
        <v>390.0533023255814</v>
      </c>
      <c r="I103" s="92">
        <v>1.2312399852957614</v>
      </c>
      <c r="J103" s="93">
        <v>-3.7600716204118174</v>
      </c>
      <c r="K103" s="93">
        <v>10.504201680672269</v>
      </c>
      <c r="L103" s="1012">
        <v>-0.11871795793923745</v>
      </c>
    </row>
    <row r="104" spans="1:12" ht="15">
      <c r="A104" s="46" t="s">
        <v>114</v>
      </c>
      <c r="B104" s="47" t="s">
        <v>29</v>
      </c>
      <c r="C104" s="79">
        <v>12772.878431372548</v>
      </c>
      <c r="D104" s="79">
        <v>12725.421568627451</v>
      </c>
      <c r="E104" s="80">
        <v>13028.335999999999</v>
      </c>
      <c r="F104" s="80">
        <v>12979.93</v>
      </c>
      <c r="G104" s="1004">
        <v>0.37292959207021176</v>
      </c>
      <c r="H104" s="81">
        <v>373.8</v>
      </c>
      <c r="I104" s="81">
        <v>-0.13358268768367618</v>
      </c>
      <c r="J104" s="89">
        <v>13.448275862068964</v>
      </c>
      <c r="K104" s="89">
        <v>6.4295485636114913</v>
      </c>
      <c r="L104" s="1010">
        <v>0.91361893926531934</v>
      </c>
    </row>
    <row r="105" spans="1:12" ht="15">
      <c r="A105" s="46" t="s">
        <v>114</v>
      </c>
      <c r="B105" s="47" t="s">
        <v>30</v>
      </c>
      <c r="C105" s="79">
        <v>12347.739215686273</v>
      </c>
      <c r="D105" s="79">
        <v>12391.022549019608</v>
      </c>
      <c r="E105" s="80">
        <v>12594.694</v>
      </c>
      <c r="F105" s="80">
        <v>12638.843000000001</v>
      </c>
      <c r="G105" s="1004">
        <v>-0.34931203750217682</v>
      </c>
      <c r="H105" s="81">
        <v>415.7</v>
      </c>
      <c r="I105" s="81">
        <v>4.6576032225579054</v>
      </c>
      <c r="J105" s="89">
        <v>-22.346368715083798</v>
      </c>
      <c r="K105" s="89">
        <v>4.0746531170607785</v>
      </c>
      <c r="L105" s="1010">
        <v>-1.0323368972045568</v>
      </c>
    </row>
    <row r="106" spans="1:12" ht="14.25">
      <c r="A106" s="44" t="s">
        <v>114</v>
      </c>
      <c r="B106" s="48" t="s">
        <v>31</v>
      </c>
      <c r="C106" s="90">
        <v>12079.70084317544</v>
      </c>
      <c r="D106" s="90">
        <v>12135.23484624764</v>
      </c>
      <c r="E106" s="91">
        <v>12321.29486003895</v>
      </c>
      <c r="F106" s="91">
        <v>12377.939543172593</v>
      </c>
      <c r="G106" s="1011">
        <v>-0.45762610922499947</v>
      </c>
      <c r="H106" s="92">
        <v>339.80462962962963</v>
      </c>
      <c r="I106" s="92">
        <v>0.2860730528696086</v>
      </c>
      <c r="J106" s="93">
        <v>-5.874757908327954</v>
      </c>
      <c r="K106" s="93">
        <v>28.493257768223568</v>
      </c>
      <c r="L106" s="1012">
        <v>-0.96941460457719586</v>
      </c>
    </row>
    <row r="107" spans="1:12" ht="15">
      <c r="A107" s="46" t="s">
        <v>114</v>
      </c>
      <c r="B107" s="47" t="s">
        <v>32</v>
      </c>
      <c r="C107" s="79">
        <v>12156.053921568626</v>
      </c>
      <c r="D107" s="79">
        <v>12197.632352941175</v>
      </c>
      <c r="E107" s="80">
        <v>12399.174999999999</v>
      </c>
      <c r="F107" s="80">
        <v>12441.584999999999</v>
      </c>
      <c r="G107" s="1004">
        <v>-0.34087296755196267</v>
      </c>
      <c r="H107" s="81">
        <v>330.2</v>
      </c>
      <c r="I107" s="81">
        <v>1.1022657685241781</v>
      </c>
      <c r="J107" s="89">
        <v>-2.0843672456575684</v>
      </c>
      <c r="K107" s="89">
        <v>19.278874340433848</v>
      </c>
      <c r="L107" s="1010">
        <v>0.11577400757602518</v>
      </c>
    </row>
    <row r="108" spans="1:12" ht="15.75" thickBot="1">
      <c r="A108" s="49" t="s">
        <v>114</v>
      </c>
      <c r="B108" s="50" t="s">
        <v>33</v>
      </c>
      <c r="C108" s="94">
        <v>11933.122549019607</v>
      </c>
      <c r="D108" s="94">
        <v>12030.388235294116</v>
      </c>
      <c r="E108" s="95">
        <v>12171.785</v>
      </c>
      <c r="F108" s="95">
        <v>12270.995999999999</v>
      </c>
      <c r="G108" s="1013">
        <v>-0.80849997832286269</v>
      </c>
      <c r="H108" s="89">
        <v>359.9</v>
      </c>
      <c r="I108" s="89">
        <v>-0.47013274336284439</v>
      </c>
      <c r="J108" s="89">
        <v>-12.927054478301015</v>
      </c>
      <c r="K108" s="89">
        <v>9.2143834277897199</v>
      </c>
      <c r="L108" s="1010">
        <v>-1.0851886121532193</v>
      </c>
    </row>
    <row r="109" spans="1:12" ht="15.75" thickBot="1">
      <c r="A109" s="51"/>
      <c r="B109" s="52"/>
      <c r="C109" s="96"/>
      <c r="D109" s="96"/>
      <c r="E109" s="96"/>
      <c r="F109" s="96"/>
      <c r="G109" s="1014"/>
      <c r="H109" s="97"/>
      <c r="I109" s="97"/>
      <c r="J109" s="97"/>
      <c r="K109" s="97"/>
      <c r="L109" s="1015"/>
    </row>
    <row r="110" spans="1:12" ht="15">
      <c r="A110" s="46" t="s">
        <v>115</v>
      </c>
      <c r="B110" s="53" t="s">
        <v>30</v>
      </c>
      <c r="C110" s="98">
        <v>12400.223529411764</v>
      </c>
      <c r="D110" s="98">
        <v>12410.866666666667</v>
      </c>
      <c r="E110" s="99">
        <v>12648.227999999999</v>
      </c>
      <c r="F110" s="99">
        <v>12659.084000000001</v>
      </c>
      <c r="G110" s="1016">
        <v>-8.5756599766630706E-2</v>
      </c>
      <c r="H110" s="100">
        <v>404.9</v>
      </c>
      <c r="I110" s="100">
        <v>-1.9849915274751984</v>
      </c>
      <c r="J110" s="100">
        <v>-6.7114093959731544</v>
      </c>
      <c r="K110" s="100">
        <v>4.0746531170607785</v>
      </c>
      <c r="L110" s="1017">
        <v>-0.17641678308187458</v>
      </c>
    </row>
    <row r="111" spans="1:12" ht="15.75" thickBot="1">
      <c r="A111" s="49" t="s">
        <v>115</v>
      </c>
      <c r="B111" s="50" t="s">
        <v>33</v>
      </c>
      <c r="C111" s="94">
        <v>11833.286274509803</v>
      </c>
      <c r="D111" s="94">
        <v>12041.560784313726</v>
      </c>
      <c r="E111" s="95">
        <v>12069.951999999999</v>
      </c>
      <c r="F111" s="95">
        <v>12282.392</v>
      </c>
      <c r="G111" s="1013">
        <v>-1.7296305149680984</v>
      </c>
      <c r="H111" s="89">
        <v>382.6</v>
      </c>
      <c r="I111" s="89">
        <v>1.1099365750528662</v>
      </c>
      <c r="J111" s="89">
        <v>-15.416098226466577</v>
      </c>
      <c r="K111" s="89">
        <v>6.0582372483877274</v>
      </c>
      <c r="L111" s="1010">
        <v>-0.91275656996700416</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100</v>
      </c>
      <c r="D113" s="85" t="s">
        <v>254</v>
      </c>
      <c r="E113" s="86" t="s">
        <v>100</v>
      </c>
      <c r="F113" s="86" t="s">
        <v>254</v>
      </c>
      <c r="G113" s="1008" t="s">
        <v>100</v>
      </c>
      <c r="H113" s="87" t="s">
        <v>100</v>
      </c>
      <c r="I113" s="87" t="s">
        <v>100</v>
      </c>
      <c r="J113" s="88" t="s">
        <v>100</v>
      </c>
      <c r="K113" s="88" t="s">
        <v>100</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100</v>
      </c>
      <c r="D116" s="79" t="s">
        <v>254</v>
      </c>
      <c r="E116" s="80" t="s">
        <v>100</v>
      </c>
      <c r="F116" s="80" t="s">
        <v>254</v>
      </c>
      <c r="G116" s="1004" t="s">
        <v>100</v>
      </c>
      <c r="H116" s="81" t="s">
        <v>100</v>
      </c>
      <c r="I116" s="81" t="s">
        <v>100</v>
      </c>
      <c r="J116" s="89" t="s">
        <v>100</v>
      </c>
      <c r="K116" s="89" t="s">
        <v>100</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10943.131082278334</v>
      </c>
      <c r="D124" s="85">
        <v>11072.823455902884</v>
      </c>
      <c r="E124" s="86">
        <v>11161.993703923901</v>
      </c>
      <c r="F124" s="86">
        <v>11294.279925020943</v>
      </c>
      <c r="G124" s="1008">
        <v>-1.171267420103334</v>
      </c>
      <c r="H124" s="87">
        <v>350.42440476190478</v>
      </c>
      <c r="I124" s="87">
        <v>-1.6582587197647893</v>
      </c>
      <c r="J124" s="88">
        <v>-16.417910447761194</v>
      </c>
      <c r="K124" s="88">
        <v>1.6415868673050615</v>
      </c>
      <c r="L124" s="1009">
        <v>-0.26996805423559489</v>
      </c>
    </row>
    <row r="125" spans="1:12" ht="15">
      <c r="A125" s="46" t="s">
        <v>24</v>
      </c>
      <c r="B125" s="47" t="s">
        <v>29</v>
      </c>
      <c r="C125" s="79">
        <v>11190.911764705881</v>
      </c>
      <c r="D125" s="79">
        <v>11339.532352941176</v>
      </c>
      <c r="E125" s="80">
        <v>11414.73</v>
      </c>
      <c r="F125" s="80">
        <v>11566.323</v>
      </c>
      <c r="G125" s="1004">
        <v>-1.3106412470065099</v>
      </c>
      <c r="H125" s="81">
        <v>326</v>
      </c>
      <c r="I125" s="81">
        <v>0.58623881518049281</v>
      </c>
      <c r="J125" s="89">
        <v>-21.875</v>
      </c>
      <c r="K125" s="89">
        <v>0.24428376001563415</v>
      </c>
      <c r="L125" s="1010">
        <v>-6.0043391672430529E-2</v>
      </c>
    </row>
    <row r="126" spans="1:12" ht="15">
      <c r="A126" s="46" t="s">
        <v>24</v>
      </c>
      <c r="B126" s="47" t="s">
        <v>30</v>
      </c>
      <c r="C126" s="79">
        <v>10835.668627450979</v>
      </c>
      <c r="D126" s="79">
        <v>10968.188235294117</v>
      </c>
      <c r="E126" s="80">
        <v>11052.382</v>
      </c>
      <c r="F126" s="80">
        <v>11187.552</v>
      </c>
      <c r="G126" s="1004">
        <v>-1.2082178478365961</v>
      </c>
      <c r="H126" s="81">
        <v>349.1</v>
      </c>
      <c r="I126" s="81">
        <v>-0.62624537432393634</v>
      </c>
      <c r="J126" s="89">
        <v>0.90909090909090906</v>
      </c>
      <c r="K126" s="89">
        <v>1.0846198944694159</v>
      </c>
      <c r="L126" s="1010">
        <v>3.8495310541693639E-2</v>
      </c>
    </row>
    <row r="127" spans="1:12" ht="15">
      <c r="A127" s="46" t="s">
        <v>24</v>
      </c>
      <c r="B127" s="47" t="s">
        <v>35</v>
      </c>
      <c r="C127" s="79">
        <v>11122.308823529411</v>
      </c>
      <c r="D127" s="79">
        <v>11129.317647058824</v>
      </c>
      <c r="E127" s="80">
        <v>11344.754999999999</v>
      </c>
      <c r="F127" s="80">
        <v>11351.904</v>
      </c>
      <c r="G127" s="1004">
        <v>-6.2976219672058992E-2</v>
      </c>
      <c r="H127" s="81">
        <v>374.1</v>
      </c>
      <c r="I127" s="81">
        <v>-2.374739039665962</v>
      </c>
      <c r="J127" s="89">
        <v>-45.762711864406782</v>
      </c>
      <c r="K127" s="89">
        <v>0.31268321282001171</v>
      </c>
      <c r="L127" s="1010">
        <v>-0.24841997310485747</v>
      </c>
    </row>
    <row r="128" spans="1:12" ht="14.25">
      <c r="A128" s="44" t="s">
        <v>24</v>
      </c>
      <c r="B128" s="48" t="s">
        <v>31</v>
      </c>
      <c r="C128" s="90">
        <v>10364.787234903761</v>
      </c>
      <c r="D128" s="90">
        <v>10262.517586571335</v>
      </c>
      <c r="E128" s="91">
        <v>10572.082979601835</v>
      </c>
      <c r="F128" s="91">
        <v>10467.767938302763</v>
      </c>
      <c r="G128" s="1011">
        <v>0.99653566943695726</v>
      </c>
      <c r="H128" s="92">
        <v>301.01012064343166</v>
      </c>
      <c r="I128" s="92">
        <v>1.0663744507804833</v>
      </c>
      <c r="J128" s="93">
        <v>0.13422818791946309</v>
      </c>
      <c r="K128" s="93">
        <v>14.578854797733046</v>
      </c>
      <c r="L128" s="1012">
        <v>0.40862179725753478</v>
      </c>
    </row>
    <row r="129" spans="1:12" ht="15">
      <c r="A129" s="46" t="s">
        <v>24</v>
      </c>
      <c r="B129" s="47" t="s">
        <v>32</v>
      </c>
      <c r="C129" s="79">
        <v>10261.997058823528</v>
      </c>
      <c r="D129" s="79">
        <v>10053.099019607844</v>
      </c>
      <c r="E129" s="80">
        <v>10467.236999999999</v>
      </c>
      <c r="F129" s="80">
        <v>10254.161</v>
      </c>
      <c r="G129" s="1004">
        <v>2.0779466989059281</v>
      </c>
      <c r="H129" s="81">
        <v>274.10000000000002</v>
      </c>
      <c r="I129" s="81">
        <v>1.9717261904761947</v>
      </c>
      <c r="J129" s="89">
        <v>-8.3333333333333321</v>
      </c>
      <c r="K129" s="89">
        <v>5.0517881571233145</v>
      </c>
      <c r="L129" s="1010">
        <v>-0.3119778913788247</v>
      </c>
    </row>
    <row r="130" spans="1:12" ht="15">
      <c r="A130" s="46" t="s">
        <v>24</v>
      </c>
      <c r="B130" s="47" t="s">
        <v>33</v>
      </c>
      <c r="C130" s="79">
        <v>10360.49705882353</v>
      </c>
      <c r="D130" s="79">
        <v>10351.757843137255</v>
      </c>
      <c r="E130" s="80">
        <v>10567.707</v>
      </c>
      <c r="F130" s="80">
        <v>10558.793</v>
      </c>
      <c r="G130" s="1004">
        <v>8.4422528218904086E-2</v>
      </c>
      <c r="H130" s="81">
        <v>310.7</v>
      </c>
      <c r="I130" s="81">
        <v>-0.16066838046272494</v>
      </c>
      <c r="J130" s="89">
        <v>5.7971014492753623</v>
      </c>
      <c r="K130" s="89">
        <v>8.5597029509478215</v>
      </c>
      <c r="L130" s="1010">
        <v>0.68523790101914805</v>
      </c>
    </row>
    <row r="131" spans="1:12" ht="15">
      <c r="A131" s="46" t="s">
        <v>24</v>
      </c>
      <c r="B131" s="47" t="s">
        <v>36</v>
      </c>
      <c r="C131" s="79">
        <v>10811.462745098039</v>
      </c>
      <c r="D131" s="79">
        <v>10516.124509803922</v>
      </c>
      <c r="E131" s="80">
        <v>11027.691999999999</v>
      </c>
      <c r="F131" s="80">
        <v>10726.447</v>
      </c>
      <c r="G131" s="1004">
        <v>2.8084322795796126</v>
      </c>
      <c r="H131" s="81">
        <v>355.8</v>
      </c>
      <c r="I131" s="81">
        <v>1.0795454545454579</v>
      </c>
      <c r="J131" s="89">
        <v>1.0204081632653061</v>
      </c>
      <c r="K131" s="89">
        <v>0.96736368966191133</v>
      </c>
      <c r="L131" s="1010">
        <v>3.5361787617213314E-2</v>
      </c>
    </row>
    <row r="132" spans="1:12" ht="14.25">
      <c r="A132" s="44" t="s">
        <v>24</v>
      </c>
      <c r="B132" s="48" t="s">
        <v>37</v>
      </c>
      <c r="C132" s="90">
        <v>8398.6110824487951</v>
      </c>
      <c r="D132" s="90">
        <v>8467.2777207403542</v>
      </c>
      <c r="E132" s="91">
        <v>8566.5833040977705</v>
      </c>
      <c r="F132" s="91">
        <v>8636.6232751551615</v>
      </c>
      <c r="G132" s="1011">
        <v>-0.8109647581697117</v>
      </c>
      <c r="H132" s="92">
        <v>229.9279811097993</v>
      </c>
      <c r="I132" s="92">
        <v>0.19452470680583883</v>
      </c>
      <c r="J132" s="93">
        <v>21.870503597122301</v>
      </c>
      <c r="K132" s="93">
        <v>8.2763337893296853</v>
      </c>
      <c r="L132" s="1012">
        <v>1.6667284636045316</v>
      </c>
    </row>
    <row r="133" spans="1:12" ht="15">
      <c r="A133" s="46" t="s">
        <v>24</v>
      </c>
      <c r="B133" s="47" t="s">
        <v>102</v>
      </c>
      <c r="C133" s="101">
        <v>7660.5166666666664</v>
      </c>
      <c r="D133" s="101">
        <v>7895.411764705882</v>
      </c>
      <c r="E133" s="102">
        <v>7813.7269999999999</v>
      </c>
      <c r="F133" s="102">
        <v>8053.32</v>
      </c>
      <c r="G133" s="1018">
        <v>-2.9750835680191505</v>
      </c>
      <c r="H133" s="103">
        <v>210.9</v>
      </c>
      <c r="I133" s="103">
        <v>0.28530670470755792</v>
      </c>
      <c r="J133" s="104">
        <v>15.168539325842698</v>
      </c>
      <c r="K133" s="104">
        <v>4.0062536642564002</v>
      </c>
      <c r="L133" s="1019">
        <v>0.62061410172668063</v>
      </c>
    </row>
    <row r="134" spans="1:12" ht="15">
      <c r="A134" s="46" t="s">
        <v>24</v>
      </c>
      <c r="B134" s="47" t="s">
        <v>38</v>
      </c>
      <c r="C134" s="79">
        <v>9033.1637254901962</v>
      </c>
      <c r="D134" s="79">
        <v>8882.2686274509815</v>
      </c>
      <c r="E134" s="80">
        <v>9213.8269999999993</v>
      </c>
      <c r="F134" s="80">
        <v>9059.9140000000007</v>
      </c>
      <c r="G134" s="1004">
        <v>1.698835110355337</v>
      </c>
      <c r="H134" s="81">
        <v>234.8</v>
      </c>
      <c r="I134" s="81">
        <v>-1.8804847471792729</v>
      </c>
      <c r="J134" s="89">
        <v>26.877470355731226</v>
      </c>
      <c r="K134" s="89">
        <v>3.1366034786007426</v>
      </c>
      <c r="L134" s="1010">
        <v>0.73051693556698138</v>
      </c>
    </row>
    <row r="135" spans="1:12" ht="15.75" thickBot="1">
      <c r="A135" s="46" t="s">
        <v>24</v>
      </c>
      <c r="B135" s="47" t="s">
        <v>39</v>
      </c>
      <c r="C135" s="79">
        <v>8884.4637254901954</v>
      </c>
      <c r="D135" s="79">
        <v>9202.0627450980392</v>
      </c>
      <c r="E135" s="80">
        <v>9062.1530000000002</v>
      </c>
      <c r="F135" s="80">
        <v>9386.1039999999994</v>
      </c>
      <c r="G135" s="1004">
        <v>-3.4513894156723506</v>
      </c>
      <c r="H135" s="81">
        <v>283.7</v>
      </c>
      <c r="I135" s="81">
        <v>1.3214285714285674</v>
      </c>
      <c r="J135" s="89">
        <v>34.883720930232556</v>
      </c>
      <c r="K135" s="89">
        <v>1.1334766464725425</v>
      </c>
      <c r="L135" s="1010">
        <v>0.31559742631086873</v>
      </c>
    </row>
    <row r="136" spans="1:12" ht="15.75" thickBot="1">
      <c r="A136" s="51"/>
      <c r="B136" s="52"/>
      <c r="C136" s="96"/>
      <c r="D136" s="96"/>
      <c r="E136" s="96"/>
      <c r="F136" s="96"/>
      <c r="G136" s="1014"/>
      <c r="H136" s="97"/>
      <c r="I136" s="97"/>
      <c r="J136" s="97"/>
      <c r="K136" s="97"/>
      <c r="L136" s="1015"/>
    </row>
    <row r="137" spans="1:12" ht="14.25">
      <c r="A137" s="44" t="s">
        <v>117</v>
      </c>
      <c r="B137" s="48" t="s">
        <v>25</v>
      </c>
      <c r="C137" s="90">
        <v>13388.814242358912</v>
      </c>
      <c r="D137" s="90">
        <v>13915.492189703882</v>
      </c>
      <c r="E137" s="91">
        <v>13656.590527206092</v>
      </c>
      <c r="F137" s="91">
        <v>14193.802033497959</v>
      </c>
      <c r="G137" s="1011">
        <v>-3.7848316118826095</v>
      </c>
      <c r="H137" s="92">
        <v>344.4</v>
      </c>
      <c r="I137" s="92">
        <v>2.0545239035954008</v>
      </c>
      <c r="J137" s="93">
        <v>-25.362318840579711</v>
      </c>
      <c r="K137" s="93">
        <v>1.0064490912644128</v>
      </c>
      <c r="L137" s="1012">
        <v>-0.30596175039036599</v>
      </c>
    </row>
    <row r="138" spans="1:12" ht="15">
      <c r="A138" s="46" t="s">
        <v>117</v>
      </c>
      <c r="B138" s="47" t="s">
        <v>26</v>
      </c>
      <c r="C138" s="79">
        <v>13317.691176470587</v>
      </c>
      <c r="D138" s="79">
        <v>13764.11862745098</v>
      </c>
      <c r="E138" s="80">
        <v>13584.045</v>
      </c>
      <c r="F138" s="80">
        <v>14039.401</v>
      </c>
      <c r="G138" s="1004">
        <v>-3.243414729730989</v>
      </c>
      <c r="H138" s="81">
        <v>313.8</v>
      </c>
      <c r="I138" s="81">
        <v>-4.5330088226346144</v>
      </c>
      <c r="J138" s="89">
        <v>6.666666666666667</v>
      </c>
      <c r="K138" s="89">
        <v>0.15634160641000586</v>
      </c>
      <c r="L138" s="1010">
        <v>1.3688254056225535E-2</v>
      </c>
    </row>
    <row r="139" spans="1:12" ht="15">
      <c r="A139" s="46" t="s">
        <v>117</v>
      </c>
      <c r="B139" s="47" t="s">
        <v>27</v>
      </c>
      <c r="C139" s="79">
        <v>13414.96862745098</v>
      </c>
      <c r="D139" s="79">
        <v>13977.799019607843</v>
      </c>
      <c r="E139" s="80">
        <v>13683.268</v>
      </c>
      <c r="F139" s="80">
        <v>14257.355</v>
      </c>
      <c r="G139" s="1004">
        <v>-4.0266024097737594</v>
      </c>
      <c r="H139" s="81">
        <v>342.4</v>
      </c>
      <c r="I139" s="81">
        <v>2.73027302730272</v>
      </c>
      <c r="J139" s="89">
        <v>-41</v>
      </c>
      <c r="K139" s="89">
        <v>0.57650967363689665</v>
      </c>
      <c r="L139" s="1010">
        <v>-0.37451267538830546</v>
      </c>
    </row>
    <row r="140" spans="1:12" ht="15">
      <c r="A140" s="46" t="s">
        <v>117</v>
      </c>
      <c r="B140" s="47" t="s">
        <v>34</v>
      </c>
      <c r="C140" s="79">
        <v>13372.103921568627</v>
      </c>
      <c r="D140" s="79">
        <v>13755.39411764706</v>
      </c>
      <c r="E140" s="80">
        <v>13639.546</v>
      </c>
      <c r="F140" s="80">
        <v>14030.502</v>
      </c>
      <c r="G140" s="1004">
        <v>-2.7864719309401766</v>
      </c>
      <c r="H140" s="81">
        <v>366.1</v>
      </c>
      <c r="I140" s="81">
        <v>1.3285358427899285</v>
      </c>
      <c r="J140" s="89">
        <v>21.739130434782609</v>
      </c>
      <c r="K140" s="89">
        <v>0.27359781121751026</v>
      </c>
      <c r="L140" s="1010">
        <v>5.4862670941713793E-2</v>
      </c>
    </row>
    <row r="141" spans="1:12" ht="14.25">
      <c r="A141" s="44" t="s">
        <v>117</v>
      </c>
      <c r="B141" s="48" t="s">
        <v>28</v>
      </c>
      <c r="C141" s="90">
        <v>12885.174583121719</v>
      </c>
      <c r="D141" s="90">
        <v>13171.691834147732</v>
      </c>
      <c r="E141" s="91">
        <v>13142.878074784154</v>
      </c>
      <c r="F141" s="91">
        <v>13435.125670830686</v>
      </c>
      <c r="G141" s="1011">
        <v>-2.175250185273951</v>
      </c>
      <c r="H141" s="92">
        <v>312.55734126984129</v>
      </c>
      <c r="I141" s="92">
        <v>-1.2855375904493653</v>
      </c>
      <c r="J141" s="93">
        <v>12.625698324022347</v>
      </c>
      <c r="K141" s="93">
        <v>9.8495212038303688</v>
      </c>
      <c r="L141" s="1012">
        <v>1.33787118005481</v>
      </c>
    </row>
    <row r="142" spans="1:12" ht="15">
      <c r="A142" s="46" t="s">
        <v>117</v>
      </c>
      <c r="B142" s="47" t="s">
        <v>29</v>
      </c>
      <c r="C142" s="79">
        <v>13011.463725490195</v>
      </c>
      <c r="D142" s="79">
        <v>13657.585294117645</v>
      </c>
      <c r="E142" s="80">
        <v>13271.692999999999</v>
      </c>
      <c r="F142" s="80">
        <v>13930.736999999999</v>
      </c>
      <c r="G142" s="1004">
        <v>-4.7308624087871296</v>
      </c>
      <c r="H142" s="81">
        <v>285.7</v>
      </c>
      <c r="I142" s="81">
        <v>-1.9560741249142037</v>
      </c>
      <c r="J142" s="89">
        <v>41.732283464566926</v>
      </c>
      <c r="K142" s="89">
        <v>1.7588430721125659</v>
      </c>
      <c r="L142" s="1010">
        <v>0.55104468885055913</v>
      </c>
    </row>
    <row r="143" spans="1:12" ht="15">
      <c r="A143" s="46" t="s">
        <v>117</v>
      </c>
      <c r="B143" s="47" t="s">
        <v>30</v>
      </c>
      <c r="C143" s="79">
        <v>12916.746078431372</v>
      </c>
      <c r="D143" s="79">
        <v>13192.002941176472</v>
      </c>
      <c r="E143" s="80">
        <v>13175.081</v>
      </c>
      <c r="F143" s="80">
        <v>13455.843000000001</v>
      </c>
      <c r="G143" s="1004">
        <v>-2.0865433700437839</v>
      </c>
      <c r="H143" s="81">
        <v>311.60000000000002</v>
      </c>
      <c r="I143" s="81">
        <v>-0.92209856915738553</v>
      </c>
      <c r="J143" s="89">
        <v>8.9403973509933774</v>
      </c>
      <c r="K143" s="89">
        <v>6.4295485636114913</v>
      </c>
      <c r="L143" s="1010">
        <v>0.68537357549927069</v>
      </c>
    </row>
    <row r="144" spans="1:12" ht="15">
      <c r="A144" s="46" t="s">
        <v>117</v>
      </c>
      <c r="B144" s="47" t="s">
        <v>35</v>
      </c>
      <c r="C144" s="79">
        <v>12663.901960784313</v>
      </c>
      <c r="D144" s="79">
        <v>12784.504901960783</v>
      </c>
      <c r="E144" s="80">
        <v>12917.18</v>
      </c>
      <c r="F144" s="80">
        <v>13040.195</v>
      </c>
      <c r="G144" s="1004">
        <v>-0.94335245753609831</v>
      </c>
      <c r="H144" s="81">
        <v>344.7</v>
      </c>
      <c r="I144" s="81">
        <v>0.20348837209301995</v>
      </c>
      <c r="J144" s="89">
        <v>3.6585365853658534</v>
      </c>
      <c r="K144" s="89">
        <v>1.6611295681063125</v>
      </c>
      <c r="L144" s="1010">
        <v>0.10145291570498105</v>
      </c>
    </row>
    <row r="145" spans="1:12" ht="14.25">
      <c r="A145" s="44" t="s">
        <v>117</v>
      </c>
      <c r="B145" s="48" t="s">
        <v>31</v>
      </c>
      <c r="C145" s="90">
        <v>11871.195189912842</v>
      </c>
      <c r="D145" s="90">
        <v>12056.163059202923</v>
      </c>
      <c r="E145" s="91">
        <v>12108.619093711099</v>
      </c>
      <c r="F145" s="91">
        <v>12297.286320386982</v>
      </c>
      <c r="G145" s="1011">
        <v>-1.5342183776196416</v>
      </c>
      <c r="H145" s="92">
        <v>275.9072802197802</v>
      </c>
      <c r="I145" s="92">
        <v>-0.43352328362304415</v>
      </c>
      <c r="J145" s="93">
        <v>-5.0228310502283104</v>
      </c>
      <c r="K145" s="93">
        <v>14.227086183310533</v>
      </c>
      <c r="L145" s="1012">
        <v>-0.35208642724581551</v>
      </c>
    </row>
    <row r="146" spans="1:12" ht="15">
      <c r="A146" s="46" t="s">
        <v>117</v>
      </c>
      <c r="B146" s="47" t="s">
        <v>32</v>
      </c>
      <c r="C146" s="79">
        <v>11299.186274509804</v>
      </c>
      <c r="D146" s="79">
        <v>11438.48137254902</v>
      </c>
      <c r="E146" s="80">
        <v>11525.17</v>
      </c>
      <c r="F146" s="80">
        <v>11667.251</v>
      </c>
      <c r="G146" s="1004">
        <v>-1.2177761496688477</v>
      </c>
      <c r="H146" s="81">
        <v>245.2</v>
      </c>
      <c r="I146" s="81">
        <v>-0.36570499796830791</v>
      </c>
      <c r="J146" s="89">
        <v>3.2911392405063293</v>
      </c>
      <c r="K146" s="89">
        <v>3.9867109634551494</v>
      </c>
      <c r="L146" s="1010">
        <v>0.23017268480560116</v>
      </c>
    </row>
    <row r="147" spans="1:12" ht="15">
      <c r="A147" s="46" t="s">
        <v>117</v>
      </c>
      <c r="B147" s="47" t="s">
        <v>33</v>
      </c>
      <c r="C147" s="79">
        <v>12094.725490196079</v>
      </c>
      <c r="D147" s="79">
        <v>12285.428431372549</v>
      </c>
      <c r="E147" s="80">
        <v>12336.62</v>
      </c>
      <c r="F147" s="80">
        <v>12531.137000000001</v>
      </c>
      <c r="G147" s="1004">
        <v>-1.5522693591172119</v>
      </c>
      <c r="H147" s="81">
        <v>285.39999999999998</v>
      </c>
      <c r="I147" s="81">
        <v>0.84805653710246542</v>
      </c>
      <c r="J147" s="81">
        <v>-5.4671968190854869</v>
      </c>
      <c r="K147" s="81">
        <v>9.2925542309947229</v>
      </c>
      <c r="L147" s="1005">
        <v>-0.27473060019880968</v>
      </c>
    </row>
    <row r="148" spans="1:12" ht="15.75" thickBot="1">
      <c r="A148" s="56" t="s">
        <v>117</v>
      </c>
      <c r="B148" s="57" t="s">
        <v>36</v>
      </c>
      <c r="C148" s="82">
        <v>11757.46862745098</v>
      </c>
      <c r="D148" s="82">
        <v>11934.411764705883</v>
      </c>
      <c r="E148" s="83">
        <v>11992.618</v>
      </c>
      <c r="F148" s="83">
        <v>12173.1</v>
      </c>
      <c r="G148" s="1006">
        <v>-1.4826297327714384</v>
      </c>
      <c r="H148" s="84">
        <v>312</v>
      </c>
      <c r="I148" s="84">
        <v>-4</v>
      </c>
      <c r="J148" s="84">
        <v>-26.515151515151516</v>
      </c>
      <c r="K148" s="84">
        <v>0.94782098886066057</v>
      </c>
      <c r="L148" s="1007">
        <v>-0.3075285118526061</v>
      </c>
    </row>
    <row r="149" spans="1:12">
      <c r="G149" s="65"/>
      <c r="H149" s="65"/>
      <c r="I149" s="65"/>
      <c r="J149" s="65"/>
      <c r="K149" s="65"/>
      <c r="L149" s="65"/>
    </row>
    <row r="150" spans="1:12" ht="13.5" thickBot="1">
      <c r="G150" s="65"/>
      <c r="H150" s="65"/>
      <c r="I150" s="65"/>
      <c r="J150" s="65"/>
      <c r="K150" s="65"/>
      <c r="L150" s="1107"/>
    </row>
    <row r="151" spans="1:12" ht="21" thickBot="1">
      <c r="A151" s="968" t="s">
        <v>335</v>
      </c>
      <c r="B151" s="959"/>
      <c r="C151" s="959"/>
      <c r="D151" s="959"/>
      <c r="E151" s="959"/>
      <c r="F151" s="959"/>
      <c r="G151" s="1079"/>
      <c r="H151" s="1079"/>
      <c r="I151" s="1079"/>
      <c r="J151" s="1079"/>
      <c r="K151" s="1079"/>
      <c r="L151" s="1080"/>
    </row>
    <row r="152" spans="1:12" ht="12.75" customHeight="1">
      <c r="A152" s="27"/>
      <c r="B152" s="28"/>
      <c r="C152" s="3" t="s">
        <v>9</v>
      </c>
      <c r="D152" s="3" t="s">
        <v>9</v>
      </c>
      <c r="E152" s="3"/>
      <c r="F152" s="3"/>
      <c r="G152" s="960"/>
      <c r="H152" s="1346" t="s">
        <v>10</v>
      </c>
      <c r="I152" s="1347"/>
      <c r="J152" s="991" t="s">
        <v>11</v>
      </c>
      <c r="K152" s="961" t="s">
        <v>12</v>
      </c>
      <c r="L152" s="962"/>
    </row>
    <row r="153" spans="1:12" ht="15.75" customHeight="1">
      <c r="A153" s="29" t="s">
        <v>13</v>
      </c>
      <c r="B153" s="30" t="s">
        <v>14</v>
      </c>
      <c r="C153" s="963" t="s">
        <v>40</v>
      </c>
      <c r="D153" s="963" t="s">
        <v>40</v>
      </c>
      <c r="E153" s="964" t="s">
        <v>41</v>
      </c>
      <c r="F153" s="965"/>
      <c r="G153" s="992"/>
      <c r="H153" s="1344" t="s">
        <v>15</v>
      </c>
      <c r="I153" s="1345"/>
      <c r="J153" s="993" t="s">
        <v>16</v>
      </c>
      <c r="K153" s="966" t="s">
        <v>17</v>
      </c>
      <c r="L153" s="967"/>
    </row>
    <row r="154" spans="1:12" ht="26.25" thickBot="1">
      <c r="A154" s="31" t="s">
        <v>18</v>
      </c>
      <c r="B154" s="32" t="s">
        <v>19</v>
      </c>
      <c r="C154" s="882" t="s">
        <v>486</v>
      </c>
      <c r="D154" s="882" t="s">
        <v>480</v>
      </c>
      <c r="E154" s="957" t="s">
        <v>486</v>
      </c>
      <c r="F154" s="1258" t="s">
        <v>480</v>
      </c>
      <c r="G154" s="990" t="s">
        <v>20</v>
      </c>
      <c r="H154" s="66" t="s">
        <v>486</v>
      </c>
      <c r="I154" s="895" t="s">
        <v>20</v>
      </c>
      <c r="J154" s="994" t="s">
        <v>20</v>
      </c>
      <c r="K154" s="958" t="s">
        <v>486</v>
      </c>
      <c r="L154" s="995" t="s">
        <v>21</v>
      </c>
    </row>
    <row r="155" spans="1:12" ht="15" thickBot="1">
      <c r="A155" s="33" t="s">
        <v>22</v>
      </c>
      <c r="B155" s="34" t="s">
        <v>23</v>
      </c>
      <c r="C155" s="67">
        <v>11680.982000229338</v>
      </c>
      <c r="D155" s="67">
        <v>11706.388991722302</v>
      </c>
      <c r="E155" s="68">
        <v>11914.601640233925</v>
      </c>
      <c r="F155" s="1259">
        <v>11940.516771556748</v>
      </c>
      <c r="G155" s="996">
        <v>-0.21703525750707003</v>
      </c>
      <c r="H155" s="69">
        <v>323.65813980492334</v>
      </c>
      <c r="I155" s="69">
        <v>-0.91802822025517927</v>
      </c>
      <c r="J155" s="70">
        <v>6.7691544755764941</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v>11074.123339658443</v>
      </c>
      <c r="D157" s="72">
        <v>11689.684745941388</v>
      </c>
      <c r="E157" s="73">
        <v>11295.605806451613</v>
      </c>
      <c r="F157" s="73">
        <v>11923.478440860215</v>
      </c>
      <c r="G157" s="1000">
        <v>-5.2658512155057409</v>
      </c>
      <c r="H157" s="74">
        <v>248</v>
      </c>
      <c r="I157" s="74">
        <v>6.666666666666667</v>
      </c>
      <c r="J157" s="74">
        <v>25</v>
      </c>
      <c r="K157" s="74">
        <v>5.8058522991175109E-2</v>
      </c>
      <c r="L157" s="1001">
        <v>8.4676477122264324E-3</v>
      </c>
    </row>
    <row r="158" spans="1:12" ht="15">
      <c r="A158" s="46" t="s">
        <v>109</v>
      </c>
      <c r="B158" s="75" t="s">
        <v>23</v>
      </c>
      <c r="C158" s="76">
        <v>12116.64365910878</v>
      </c>
      <c r="D158" s="76">
        <v>12195.06949732025</v>
      </c>
      <c r="E158" s="77">
        <v>12358.976532290957</v>
      </c>
      <c r="F158" s="77">
        <v>12438.970887266654</v>
      </c>
      <c r="G158" s="1002">
        <v>-0.6430946394253938</v>
      </c>
      <c r="H158" s="78">
        <v>356.38287323943661</v>
      </c>
      <c r="I158" s="78">
        <v>-1.6061570024624827</v>
      </c>
      <c r="J158" s="78">
        <v>3.7708272434960541</v>
      </c>
      <c r="K158" s="78">
        <v>41.221551323734325</v>
      </c>
      <c r="L158" s="1003">
        <v>-1.1910447585865285</v>
      </c>
    </row>
    <row r="159" spans="1:12" ht="15">
      <c r="A159" s="39" t="s">
        <v>110</v>
      </c>
      <c r="B159" s="40" t="s">
        <v>23</v>
      </c>
      <c r="C159" s="79">
        <v>11869.828316329973</v>
      </c>
      <c r="D159" s="79">
        <v>12070.441978936682</v>
      </c>
      <c r="E159" s="80">
        <v>12107.224882656572</v>
      </c>
      <c r="F159" s="80">
        <v>12311.850818515415</v>
      </c>
      <c r="G159" s="1004">
        <v>-1.6620241657827148</v>
      </c>
      <c r="H159" s="81">
        <v>386.80183028286189</v>
      </c>
      <c r="I159" s="81">
        <v>-2.2602464293090399</v>
      </c>
      <c r="J159" s="81">
        <v>24.688796680497926</v>
      </c>
      <c r="K159" s="81">
        <v>6.9786344635392474</v>
      </c>
      <c r="L159" s="1005">
        <v>1.0029339924259322</v>
      </c>
    </row>
    <row r="160" spans="1:12" ht="15">
      <c r="A160" s="39" t="s">
        <v>111</v>
      </c>
      <c r="B160" s="40" t="s">
        <v>23</v>
      </c>
      <c r="C160" s="79" t="s">
        <v>100</v>
      </c>
      <c r="D160" s="79" t="s">
        <v>100</v>
      </c>
      <c r="E160" s="80" t="s">
        <v>100</v>
      </c>
      <c r="F160" s="80" t="s">
        <v>100</v>
      </c>
      <c r="G160" s="1004" t="s">
        <v>100</v>
      </c>
      <c r="H160" s="81" t="s">
        <v>100</v>
      </c>
      <c r="I160" s="81" t="s">
        <v>100</v>
      </c>
      <c r="J160" s="81" t="s">
        <v>100</v>
      </c>
      <c r="K160" s="81" t="s">
        <v>100</v>
      </c>
      <c r="L160" s="1005" t="s">
        <v>100</v>
      </c>
    </row>
    <row r="161" spans="1:12" ht="15">
      <c r="A161" s="39" t="s">
        <v>98</v>
      </c>
      <c r="B161" s="40" t="s">
        <v>23</v>
      </c>
      <c r="C161" s="79">
        <v>10216.898263401319</v>
      </c>
      <c r="D161" s="79">
        <v>10188.866269666996</v>
      </c>
      <c r="E161" s="80">
        <v>10421.236228669346</v>
      </c>
      <c r="F161" s="80">
        <v>10392.643595060335</v>
      </c>
      <c r="G161" s="1004">
        <v>0.27512377719371406</v>
      </c>
      <c r="H161" s="81">
        <v>285.04538947368422</v>
      </c>
      <c r="I161" s="81">
        <v>-0.19344620525242026</v>
      </c>
      <c r="J161" s="81">
        <v>3.350739773716275</v>
      </c>
      <c r="K161" s="81">
        <v>27.577798420808175</v>
      </c>
      <c r="L161" s="1005">
        <v>-0.91215942694783791</v>
      </c>
    </row>
    <row r="162" spans="1:12" ht="15.75" thickBot="1">
      <c r="A162" s="41" t="s">
        <v>112</v>
      </c>
      <c r="B162" s="42" t="s">
        <v>23</v>
      </c>
      <c r="C162" s="82">
        <v>12329.981937221297</v>
      </c>
      <c r="D162" s="82">
        <v>12292.531380030607</v>
      </c>
      <c r="E162" s="83">
        <v>12576.581575965723</v>
      </c>
      <c r="F162" s="83">
        <v>12538.382007631219</v>
      </c>
      <c r="G162" s="1006">
        <v>0.30466106640598062</v>
      </c>
      <c r="H162" s="84">
        <v>293.8462277751081</v>
      </c>
      <c r="I162" s="84">
        <v>-0.1635382157863432</v>
      </c>
      <c r="J162" s="84">
        <v>11.821601289629232</v>
      </c>
      <c r="K162" s="84">
        <v>24.163957268927078</v>
      </c>
      <c r="L162" s="1007">
        <v>1.0918025453962059</v>
      </c>
    </row>
    <row r="163" spans="1:12" ht="15" thickBot="1">
      <c r="A163" s="35"/>
      <c r="B163" s="43"/>
      <c r="C163" s="71"/>
      <c r="D163" s="71"/>
      <c r="E163" s="71"/>
      <c r="F163" s="71"/>
      <c r="G163" s="998"/>
      <c r="H163" s="70"/>
      <c r="I163" s="70"/>
      <c r="J163" s="70"/>
      <c r="K163" s="70"/>
      <c r="L163" s="999"/>
    </row>
    <row r="164" spans="1:12" ht="14.25">
      <c r="A164" s="44" t="s">
        <v>113</v>
      </c>
      <c r="B164" s="45" t="s">
        <v>25</v>
      </c>
      <c r="C164" s="85" t="s">
        <v>100</v>
      </c>
      <c r="D164" s="85" t="s">
        <v>100</v>
      </c>
      <c r="E164" s="86" t="s">
        <v>100</v>
      </c>
      <c r="F164" s="86" t="s">
        <v>100</v>
      </c>
      <c r="G164" s="1008" t="s">
        <v>100</v>
      </c>
      <c r="H164" s="87" t="s">
        <v>100</v>
      </c>
      <c r="I164" s="87" t="s">
        <v>100</v>
      </c>
      <c r="J164" s="88" t="s">
        <v>100</v>
      </c>
      <c r="K164" s="88" t="s">
        <v>100</v>
      </c>
      <c r="L164" s="1009" t="s">
        <v>100</v>
      </c>
    </row>
    <row r="165" spans="1:12" ht="15">
      <c r="A165" s="46" t="s">
        <v>113</v>
      </c>
      <c r="B165" s="47" t="s">
        <v>26</v>
      </c>
      <c r="C165" s="79" t="s">
        <v>100</v>
      </c>
      <c r="D165" s="79" t="s">
        <v>100</v>
      </c>
      <c r="E165" s="80" t="s">
        <v>100</v>
      </c>
      <c r="F165" s="80" t="s">
        <v>100</v>
      </c>
      <c r="G165" s="1004" t="s">
        <v>100</v>
      </c>
      <c r="H165" s="81" t="s">
        <v>100</v>
      </c>
      <c r="I165" s="81" t="s">
        <v>100</v>
      </c>
      <c r="J165" s="89" t="s">
        <v>100</v>
      </c>
      <c r="K165" s="89" t="s">
        <v>100</v>
      </c>
      <c r="L165" s="1010" t="s">
        <v>100</v>
      </c>
    </row>
    <row r="166" spans="1:12" ht="15">
      <c r="A166" s="46" t="s">
        <v>113</v>
      </c>
      <c r="B166" s="47" t="s">
        <v>27</v>
      </c>
      <c r="C166" s="79" t="s">
        <v>100</v>
      </c>
      <c r="D166" s="79" t="s">
        <v>100</v>
      </c>
      <c r="E166" s="80" t="s">
        <v>100</v>
      </c>
      <c r="F166" s="80" t="s">
        <v>100</v>
      </c>
      <c r="G166" s="1004" t="s">
        <v>100</v>
      </c>
      <c r="H166" s="81" t="s">
        <v>100</v>
      </c>
      <c r="I166" s="81" t="s">
        <v>100</v>
      </c>
      <c r="J166" s="89" t="s">
        <v>100</v>
      </c>
      <c r="K166" s="89" t="s">
        <v>100</v>
      </c>
      <c r="L166" s="1010" t="s">
        <v>100</v>
      </c>
    </row>
    <row r="167" spans="1:12" ht="14.25">
      <c r="A167" s="44" t="s">
        <v>113</v>
      </c>
      <c r="B167" s="48" t="s">
        <v>28</v>
      </c>
      <c r="C167" s="90">
        <v>9703.8823529411748</v>
      </c>
      <c r="D167" s="90" t="s">
        <v>254</v>
      </c>
      <c r="E167" s="91">
        <v>9897.9599999999991</v>
      </c>
      <c r="F167" s="91" t="s">
        <v>254</v>
      </c>
      <c r="G167" s="1011" t="s">
        <v>100</v>
      </c>
      <c r="H167" s="92">
        <v>220</v>
      </c>
      <c r="I167" s="92" t="s">
        <v>100</v>
      </c>
      <c r="J167" s="93" t="s">
        <v>100</v>
      </c>
      <c r="K167" s="93">
        <v>1.1611704598235021E-2</v>
      </c>
      <c r="L167" s="1012" t="s">
        <v>100</v>
      </c>
    </row>
    <row r="168" spans="1:12" ht="15">
      <c r="A168" s="46" t="s">
        <v>113</v>
      </c>
      <c r="B168" s="47" t="s">
        <v>29</v>
      </c>
      <c r="C168" s="79">
        <v>9703.8823529411748</v>
      </c>
      <c r="D168" s="79" t="s">
        <v>254</v>
      </c>
      <c r="E168" s="80">
        <v>9897.9599999999991</v>
      </c>
      <c r="F168" s="80" t="s">
        <v>254</v>
      </c>
      <c r="G168" s="1004" t="s">
        <v>100</v>
      </c>
      <c r="H168" s="81">
        <v>220</v>
      </c>
      <c r="I168" s="81" t="s">
        <v>100</v>
      </c>
      <c r="J168" s="89" t="s">
        <v>100</v>
      </c>
      <c r="K168" s="89">
        <v>1.1611704598235021E-2</v>
      </c>
      <c r="L168" s="1010" t="s">
        <v>100</v>
      </c>
    </row>
    <row r="169" spans="1:12" ht="15">
      <c r="A169" s="46" t="s">
        <v>113</v>
      </c>
      <c r="B169" s="47" t="s">
        <v>30</v>
      </c>
      <c r="C169" s="79" t="s">
        <v>100</v>
      </c>
      <c r="D169" s="79" t="s">
        <v>100</v>
      </c>
      <c r="E169" s="80" t="s">
        <v>100</v>
      </c>
      <c r="F169" s="80" t="s">
        <v>100</v>
      </c>
      <c r="G169" s="1004" t="s">
        <v>100</v>
      </c>
      <c r="H169" s="81" t="s">
        <v>100</v>
      </c>
      <c r="I169" s="81" t="s">
        <v>100</v>
      </c>
      <c r="J169" s="89" t="s">
        <v>100</v>
      </c>
      <c r="K169" s="89" t="s">
        <v>100</v>
      </c>
      <c r="L169" s="1010" t="s">
        <v>100</v>
      </c>
    </row>
    <row r="170" spans="1:12" ht="14.25">
      <c r="A170" s="44" t="s">
        <v>113</v>
      </c>
      <c r="B170" s="48" t="s">
        <v>31</v>
      </c>
      <c r="C170" s="90">
        <v>11369.665513264128</v>
      </c>
      <c r="D170" s="90" t="s">
        <v>254</v>
      </c>
      <c r="E170" s="91">
        <v>11597.058823529411</v>
      </c>
      <c r="F170" s="91" t="s">
        <v>254</v>
      </c>
      <c r="G170" s="1011" t="s">
        <v>100</v>
      </c>
      <c r="H170" s="92">
        <v>255</v>
      </c>
      <c r="I170" s="92" t="s">
        <v>100</v>
      </c>
      <c r="J170" s="93" t="s">
        <v>100</v>
      </c>
      <c r="K170" s="93">
        <v>4.6446818392940084E-2</v>
      </c>
      <c r="L170" s="1012" t="s">
        <v>100</v>
      </c>
    </row>
    <row r="171" spans="1:12" ht="15">
      <c r="A171" s="46" t="s">
        <v>113</v>
      </c>
      <c r="B171" s="47" t="s">
        <v>32</v>
      </c>
      <c r="C171" s="79">
        <v>10098.039215686274</v>
      </c>
      <c r="D171" s="79" t="s">
        <v>254</v>
      </c>
      <c r="E171" s="80">
        <v>10300</v>
      </c>
      <c r="F171" s="80" t="s">
        <v>254</v>
      </c>
      <c r="G171" s="1004" t="s">
        <v>100</v>
      </c>
      <c r="H171" s="81">
        <v>195</v>
      </c>
      <c r="I171" s="81" t="s">
        <v>100</v>
      </c>
      <c r="J171" s="89" t="s">
        <v>100</v>
      </c>
      <c r="K171" s="89">
        <v>2.3223409196470042E-2</v>
      </c>
      <c r="L171" s="1010" t="s">
        <v>100</v>
      </c>
    </row>
    <row r="172" spans="1:12" ht="15.75" thickBot="1">
      <c r="A172" s="49" t="s">
        <v>113</v>
      </c>
      <c r="B172" s="50" t="s">
        <v>33</v>
      </c>
      <c r="C172" s="94">
        <v>12156.862745098038</v>
      </c>
      <c r="D172" s="94" t="s">
        <v>100</v>
      </c>
      <c r="E172" s="95">
        <v>12400</v>
      </c>
      <c r="F172" s="95" t="s">
        <v>100</v>
      </c>
      <c r="G172" s="1013" t="s">
        <v>100</v>
      </c>
      <c r="H172" s="89">
        <v>315</v>
      </c>
      <c r="I172" s="89" t="s">
        <v>100</v>
      </c>
      <c r="J172" s="89" t="s">
        <v>100</v>
      </c>
      <c r="K172" s="89">
        <v>2.3223409196470042E-2</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12879.295361932687</v>
      </c>
      <c r="D174" s="85">
        <v>12845.572548689286</v>
      </c>
      <c r="E174" s="86">
        <v>13136.881269171341</v>
      </c>
      <c r="F174" s="86">
        <v>13102.483999663073</v>
      </c>
      <c r="G174" s="1008">
        <v>0.26252479689464192</v>
      </c>
      <c r="H174" s="87">
        <v>418.30408163265304</v>
      </c>
      <c r="I174" s="87">
        <v>-0.63366492544421338</v>
      </c>
      <c r="J174" s="88">
        <v>4.2553191489361701</v>
      </c>
      <c r="K174" s="88">
        <v>3.4138411518810958</v>
      </c>
      <c r="L174" s="1009">
        <v>-8.2315555284785624E-2</v>
      </c>
    </row>
    <row r="175" spans="1:12" ht="15">
      <c r="A175" s="46" t="s">
        <v>114</v>
      </c>
      <c r="B175" s="47" t="s">
        <v>26</v>
      </c>
      <c r="C175" s="79">
        <v>13054.226470588235</v>
      </c>
      <c r="D175" s="79">
        <v>12956.506862745098</v>
      </c>
      <c r="E175" s="80">
        <v>13315.311</v>
      </c>
      <c r="F175" s="80">
        <v>13215.637000000001</v>
      </c>
      <c r="G175" s="1004">
        <v>0.75421260435648363</v>
      </c>
      <c r="H175" s="81">
        <v>402.8</v>
      </c>
      <c r="I175" s="81">
        <v>-2.0904229460379109</v>
      </c>
      <c r="J175" s="89">
        <v>-10.588235294117647</v>
      </c>
      <c r="K175" s="89">
        <v>1.7649790989317231</v>
      </c>
      <c r="L175" s="1010">
        <v>-0.3426331004235954</v>
      </c>
    </row>
    <row r="176" spans="1:12" ht="15">
      <c r="A176" s="46" t="s">
        <v>114</v>
      </c>
      <c r="B176" s="47" t="s">
        <v>27</v>
      </c>
      <c r="C176" s="79">
        <v>12705.86568627451</v>
      </c>
      <c r="D176" s="79">
        <v>12686.516666666666</v>
      </c>
      <c r="E176" s="80">
        <v>12959.983</v>
      </c>
      <c r="F176" s="80">
        <v>12940.246999999999</v>
      </c>
      <c r="G176" s="1004">
        <v>0.15251640868988658</v>
      </c>
      <c r="H176" s="81">
        <v>434.9</v>
      </c>
      <c r="I176" s="81">
        <v>-0.13777267508611316</v>
      </c>
      <c r="J176" s="89">
        <v>26.785714285714285</v>
      </c>
      <c r="K176" s="89">
        <v>1.6488620529493729</v>
      </c>
      <c r="L176" s="1010">
        <v>0.26031754513881</v>
      </c>
    </row>
    <row r="177" spans="1:12" ht="14.25">
      <c r="A177" s="44" t="s">
        <v>114</v>
      </c>
      <c r="B177" s="48" t="s">
        <v>28</v>
      </c>
      <c r="C177" s="90">
        <v>12320.874854194308</v>
      </c>
      <c r="D177" s="90">
        <v>12390.448019662592</v>
      </c>
      <c r="E177" s="91">
        <v>12567.292351278194</v>
      </c>
      <c r="F177" s="91">
        <v>12638.256980055843</v>
      </c>
      <c r="G177" s="1011">
        <v>-0.56150645527810006</v>
      </c>
      <c r="H177" s="92">
        <v>382.58130393096837</v>
      </c>
      <c r="I177" s="92">
        <v>-1.708316300297303</v>
      </c>
      <c r="J177" s="93">
        <v>-4.7488584474885842</v>
      </c>
      <c r="K177" s="93">
        <v>12.111007895959126</v>
      </c>
      <c r="L177" s="1012">
        <v>-1.4644942116530739</v>
      </c>
    </row>
    <row r="178" spans="1:12" ht="15">
      <c r="A178" s="46" t="s">
        <v>114</v>
      </c>
      <c r="B178" s="47" t="s">
        <v>29</v>
      </c>
      <c r="C178" s="79">
        <v>12317.800000000001</v>
      </c>
      <c r="D178" s="79">
        <v>12362.363725490197</v>
      </c>
      <c r="E178" s="80">
        <v>12564.156000000001</v>
      </c>
      <c r="F178" s="80">
        <v>12609.611000000001</v>
      </c>
      <c r="G178" s="1004">
        <v>-0.36047900288121437</v>
      </c>
      <c r="H178" s="81">
        <v>366.4</v>
      </c>
      <c r="I178" s="81">
        <v>-3.7815126050420256</v>
      </c>
      <c r="J178" s="89">
        <v>-18.456375838926174</v>
      </c>
      <c r="K178" s="89">
        <v>5.6432884347422201</v>
      </c>
      <c r="L178" s="1010">
        <v>-1.7457519818211322</v>
      </c>
    </row>
    <row r="179" spans="1:12" ht="15">
      <c r="A179" s="46" t="s">
        <v>114</v>
      </c>
      <c r="B179" s="47" t="s">
        <v>30</v>
      </c>
      <c r="C179" s="79">
        <v>12323.35294117647</v>
      </c>
      <c r="D179" s="79">
        <v>12422.438235294117</v>
      </c>
      <c r="E179" s="80">
        <v>12569.82</v>
      </c>
      <c r="F179" s="80">
        <v>12670.887000000001</v>
      </c>
      <c r="G179" s="1004">
        <v>-0.79763161016273687</v>
      </c>
      <c r="H179" s="81">
        <v>396.7</v>
      </c>
      <c r="I179" s="81">
        <v>-0.6511394941147064</v>
      </c>
      <c r="J179" s="89">
        <v>11.623246492985972</v>
      </c>
      <c r="K179" s="89">
        <v>6.4677194612169071</v>
      </c>
      <c r="L179" s="1010">
        <v>0.28125777016806008</v>
      </c>
    </row>
    <row r="180" spans="1:12" ht="14.25">
      <c r="A180" s="44" t="s">
        <v>114</v>
      </c>
      <c r="B180" s="48" t="s">
        <v>31</v>
      </c>
      <c r="C180" s="90">
        <v>11880.775154976873</v>
      </c>
      <c r="D180" s="90">
        <v>11963.847093851662</v>
      </c>
      <c r="E180" s="91">
        <v>12118.390658076411</v>
      </c>
      <c r="F180" s="91">
        <v>12203.124035728695</v>
      </c>
      <c r="G180" s="1011">
        <v>-0.69435807916234837</v>
      </c>
      <c r="H180" s="92">
        <v>335.80908269317666</v>
      </c>
      <c r="I180" s="92">
        <v>-1.1196507715945396</v>
      </c>
      <c r="J180" s="93">
        <v>8.2681017612524457</v>
      </c>
      <c r="K180" s="93">
        <v>25.696702275894101</v>
      </c>
      <c r="L180" s="1012">
        <v>0.35576500835132663</v>
      </c>
    </row>
    <row r="181" spans="1:12" ht="15">
      <c r="A181" s="46" t="s">
        <v>114</v>
      </c>
      <c r="B181" s="47" t="s">
        <v>32</v>
      </c>
      <c r="C181" s="79">
        <v>11833.761764705881</v>
      </c>
      <c r="D181" s="79">
        <v>11946.52843137255</v>
      </c>
      <c r="E181" s="80">
        <v>12070.437</v>
      </c>
      <c r="F181" s="80">
        <v>12185.459000000001</v>
      </c>
      <c r="G181" s="1004">
        <v>-0.94392833294175327</v>
      </c>
      <c r="H181" s="81">
        <v>323.39999999999998</v>
      </c>
      <c r="I181" s="81">
        <v>-2.0890099909173583</v>
      </c>
      <c r="J181" s="89">
        <v>-5.0678087080656669</v>
      </c>
      <c r="K181" s="89">
        <v>15.443567115652579</v>
      </c>
      <c r="L181" s="1010">
        <v>-1.9256369507991966</v>
      </c>
    </row>
    <row r="182" spans="1:12" ht="15.75" thickBot="1">
      <c r="A182" s="49" t="s">
        <v>114</v>
      </c>
      <c r="B182" s="50" t="s">
        <v>33</v>
      </c>
      <c r="C182" s="94">
        <v>11945.36862745098</v>
      </c>
      <c r="D182" s="94">
        <v>11998.478431372549</v>
      </c>
      <c r="E182" s="95">
        <v>12184.276</v>
      </c>
      <c r="F182" s="95">
        <v>12238.448</v>
      </c>
      <c r="G182" s="1013">
        <v>-0.44263782466535362</v>
      </c>
      <c r="H182" s="89">
        <v>354.5</v>
      </c>
      <c r="I182" s="89">
        <v>-1.5004167824395602</v>
      </c>
      <c r="J182" s="89">
        <v>37.325038880248833</v>
      </c>
      <c r="K182" s="89">
        <v>10.253135160241523</v>
      </c>
      <c r="L182" s="1010">
        <v>2.2814019591505241</v>
      </c>
    </row>
    <row r="183" spans="1:12" ht="15.75" thickBot="1">
      <c r="A183" s="51"/>
      <c r="B183" s="52"/>
      <c r="C183" s="96"/>
      <c r="D183" s="96"/>
      <c r="E183" s="96"/>
      <c r="F183" s="96"/>
      <c r="G183" s="1014"/>
      <c r="H183" s="97"/>
      <c r="I183" s="97"/>
      <c r="J183" s="97"/>
      <c r="K183" s="97"/>
      <c r="L183" s="1015"/>
    </row>
    <row r="184" spans="1:12" ht="15">
      <c r="A184" s="46" t="s">
        <v>115</v>
      </c>
      <c r="B184" s="53" t="s">
        <v>30</v>
      </c>
      <c r="C184" s="98">
        <v>12044.192156862744</v>
      </c>
      <c r="D184" s="98">
        <v>12291.915686274511</v>
      </c>
      <c r="E184" s="99">
        <v>12285.075999999999</v>
      </c>
      <c r="F184" s="99">
        <v>12537.754000000001</v>
      </c>
      <c r="G184" s="1016">
        <v>-2.0153370372396977</v>
      </c>
      <c r="H184" s="100">
        <v>404.9</v>
      </c>
      <c r="I184" s="100">
        <v>-1.889992730797192</v>
      </c>
      <c r="J184" s="100">
        <v>15.121951219512194</v>
      </c>
      <c r="K184" s="100">
        <v>2.740362285183465</v>
      </c>
      <c r="L184" s="1017">
        <v>0.19882992713734549</v>
      </c>
    </row>
    <row r="185" spans="1:12" ht="15.75" thickBot="1">
      <c r="A185" s="49" t="s">
        <v>115</v>
      </c>
      <c r="B185" s="50" t="s">
        <v>33</v>
      </c>
      <c r="C185" s="94">
        <v>11748.135294117646</v>
      </c>
      <c r="D185" s="94">
        <v>11893.90980392157</v>
      </c>
      <c r="E185" s="95">
        <v>11983.098</v>
      </c>
      <c r="F185" s="95">
        <v>12131.788</v>
      </c>
      <c r="G185" s="1013">
        <v>-1.2256231315614854</v>
      </c>
      <c r="H185" s="89">
        <v>375.1</v>
      </c>
      <c r="I185" s="89">
        <v>-2.1137787056367343</v>
      </c>
      <c r="J185" s="89">
        <v>31.768953068592058</v>
      </c>
      <c r="K185" s="89">
        <v>4.2382721783557828</v>
      </c>
      <c r="L185" s="1010">
        <v>0.80410406528858713</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t="s">
        <v>100</v>
      </c>
      <c r="D194" s="90" t="s">
        <v>100</v>
      </c>
      <c r="E194" s="91" t="s">
        <v>100</v>
      </c>
      <c r="F194" s="91" t="s">
        <v>100</v>
      </c>
      <c r="G194" s="1011" t="s">
        <v>100</v>
      </c>
      <c r="H194" s="92" t="s">
        <v>100</v>
      </c>
      <c r="I194" s="92" t="s">
        <v>100</v>
      </c>
      <c r="J194" s="93" t="s">
        <v>100</v>
      </c>
      <c r="K194" s="93" t="s">
        <v>100</v>
      </c>
      <c r="L194" s="1012" t="s">
        <v>100</v>
      </c>
    </row>
    <row r="195" spans="1:12" ht="15">
      <c r="A195" s="39" t="s">
        <v>116</v>
      </c>
      <c r="B195" s="47" t="s">
        <v>33</v>
      </c>
      <c r="C195" s="79" t="s">
        <v>100</v>
      </c>
      <c r="D195" s="79" t="s">
        <v>100</v>
      </c>
      <c r="E195" s="80" t="s">
        <v>100</v>
      </c>
      <c r="F195" s="80" t="s">
        <v>100</v>
      </c>
      <c r="G195" s="1004" t="s">
        <v>100</v>
      </c>
      <c r="H195" s="81" t="s">
        <v>100</v>
      </c>
      <c r="I195" s="81" t="s">
        <v>100</v>
      </c>
      <c r="J195" s="89" t="s">
        <v>100</v>
      </c>
      <c r="K195" s="89" t="s">
        <v>100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10993.479732215503</v>
      </c>
      <c r="D198" s="85">
        <v>11091.745920297195</v>
      </c>
      <c r="E198" s="86">
        <v>11213.349326859812</v>
      </c>
      <c r="F198" s="86">
        <v>11313.580838703139</v>
      </c>
      <c r="G198" s="1008">
        <v>-0.88593976807449493</v>
      </c>
      <c r="H198" s="87">
        <v>358.31901140684408</v>
      </c>
      <c r="I198" s="87">
        <v>1.6446043745226746</v>
      </c>
      <c r="J198" s="88">
        <v>-6.0714285714285712</v>
      </c>
      <c r="K198" s="88">
        <v>3.0538783093358104</v>
      </c>
      <c r="L198" s="1009">
        <v>-0.41748296019059694</v>
      </c>
    </row>
    <row r="199" spans="1:12" ht="15">
      <c r="A199" s="46" t="s">
        <v>24</v>
      </c>
      <c r="B199" s="47" t="s">
        <v>29</v>
      </c>
      <c r="C199" s="79">
        <v>10624.50588235294</v>
      </c>
      <c r="D199" s="79">
        <v>10768.922549019608</v>
      </c>
      <c r="E199" s="80">
        <v>10836.995999999999</v>
      </c>
      <c r="F199" s="80">
        <v>10984.300999999999</v>
      </c>
      <c r="G199" s="1004">
        <v>-1.3410502862221301</v>
      </c>
      <c r="H199" s="81">
        <v>324.5</v>
      </c>
      <c r="I199" s="81">
        <v>-0.15384615384615385</v>
      </c>
      <c r="J199" s="89">
        <v>-18.333333333333332</v>
      </c>
      <c r="K199" s="89">
        <v>0.56897352531351597</v>
      </c>
      <c r="L199" s="1010">
        <v>-0.17488960387071417</v>
      </c>
    </row>
    <row r="200" spans="1:12" ht="15">
      <c r="A200" s="46" t="s">
        <v>24</v>
      </c>
      <c r="B200" s="47" t="s">
        <v>30</v>
      </c>
      <c r="C200" s="79">
        <v>10982.068627450979</v>
      </c>
      <c r="D200" s="79">
        <v>11072.287254901961</v>
      </c>
      <c r="E200" s="80">
        <v>11201.71</v>
      </c>
      <c r="F200" s="80">
        <v>11293.733</v>
      </c>
      <c r="G200" s="1004">
        <v>-0.81481472954957457</v>
      </c>
      <c r="H200" s="81">
        <v>353.6</v>
      </c>
      <c r="I200" s="81">
        <v>0.99971436732362173</v>
      </c>
      <c r="J200" s="89">
        <v>0.92592592592592582</v>
      </c>
      <c r="K200" s="89">
        <v>1.2656758012076172</v>
      </c>
      <c r="L200" s="1010">
        <v>-7.3277831323997011E-2</v>
      </c>
    </row>
    <row r="201" spans="1:12" ht="15">
      <c r="A201" s="46" t="s">
        <v>24</v>
      </c>
      <c r="B201" s="47" t="s">
        <v>35</v>
      </c>
      <c r="C201" s="79">
        <v>11151.973529411765</v>
      </c>
      <c r="D201" s="79">
        <v>11261.612745098038</v>
      </c>
      <c r="E201" s="80">
        <v>11375.013000000001</v>
      </c>
      <c r="F201" s="80">
        <v>11486.844999999999</v>
      </c>
      <c r="G201" s="1004">
        <v>-0.973565848585913</v>
      </c>
      <c r="H201" s="81">
        <v>379</v>
      </c>
      <c r="I201" s="81">
        <v>2.5432900432900372</v>
      </c>
      <c r="J201" s="89">
        <v>-6.25</v>
      </c>
      <c r="K201" s="89">
        <v>1.2192289828146772</v>
      </c>
      <c r="L201" s="1010">
        <v>-0.16931552499588576</v>
      </c>
    </row>
    <row r="202" spans="1:12" ht="14.25">
      <c r="A202" s="44" t="s">
        <v>24</v>
      </c>
      <c r="B202" s="48" t="s">
        <v>31</v>
      </c>
      <c r="C202" s="90">
        <v>10608.24610192442</v>
      </c>
      <c r="D202" s="90">
        <v>10626.997395170851</v>
      </c>
      <c r="E202" s="91">
        <v>10820.411023962908</v>
      </c>
      <c r="F202" s="91">
        <v>10839.537343074267</v>
      </c>
      <c r="G202" s="1011">
        <v>-0.17644958918454054</v>
      </c>
      <c r="H202" s="92">
        <v>296.12118811881186</v>
      </c>
      <c r="I202" s="92">
        <v>-1.3927513985052689</v>
      </c>
      <c r="J202" s="93">
        <v>9.0712742980561565</v>
      </c>
      <c r="K202" s="93">
        <v>17.591732466326057</v>
      </c>
      <c r="L202" s="1012">
        <v>0.37130102571112999</v>
      </c>
    </row>
    <row r="203" spans="1:12" ht="15">
      <c r="A203" s="46" t="s">
        <v>24</v>
      </c>
      <c r="B203" s="47" t="s">
        <v>32</v>
      </c>
      <c r="C203" s="79">
        <v>10216.315686274509</v>
      </c>
      <c r="D203" s="79">
        <v>10199.664705882353</v>
      </c>
      <c r="E203" s="80">
        <v>10420.642</v>
      </c>
      <c r="F203" s="80">
        <v>10403.657999999999</v>
      </c>
      <c r="G203" s="1004">
        <v>0.16325027216389063</v>
      </c>
      <c r="H203" s="81">
        <v>270.60000000000002</v>
      </c>
      <c r="I203" s="81">
        <v>-1.9920318725099602</v>
      </c>
      <c r="J203" s="89">
        <v>10.804597701149426</v>
      </c>
      <c r="K203" s="89">
        <v>5.5968416163492805</v>
      </c>
      <c r="L203" s="1010">
        <v>0.20383392976361225</v>
      </c>
    </row>
    <row r="204" spans="1:12" ht="15">
      <c r="A204" s="46" t="s">
        <v>24</v>
      </c>
      <c r="B204" s="47" t="s">
        <v>33</v>
      </c>
      <c r="C204" s="79">
        <v>10648.64705882353</v>
      </c>
      <c r="D204" s="79">
        <v>10720.383333333333</v>
      </c>
      <c r="E204" s="80">
        <v>10861.62</v>
      </c>
      <c r="F204" s="80">
        <v>10934.790999999999</v>
      </c>
      <c r="G204" s="1004">
        <v>-0.66915773698828318</v>
      </c>
      <c r="H204" s="81">
        <v>296</v>
      </c>
      <c r="I204" s="81">
        <v>-0.83752093802345051</v>
      </c>
      <c r="J204" s="89">
        <v>15.495495495495495</v>
      </c>
      <c r="K204" s="89">
        <v>7.4431026474686481</v>
      </c>
      <c r="L204" s="1010">
        <v>0.56236870251451965</v>
      </c>
    </row>
    <row r="205" spans="1:12" ht="15">
      <c r="A205" s="46" t="s">
        <v>24</v>
      </c>
      <c r="B205" s="47" t="s">
        <v>36</v>
      </c>
      <c r="C205" s="79">
        <v>10946.519607843138</v>
      </c>
      <c r="D205" s="79">
        <v>10899.875490196078</v>
      </c>
      <c r="E205" s="80">
        <v>11165.45</v>
      </c>
      <c r="F205" s="80">
        <v>11117.873</v>
      </c>
      <c r="G205" s="1004">
        <v>0.42793257307401461</v>
      </c>
      <c r="H205" s="81">
        <v>327.7</v>
      </c>
      <c r="I205" s="81">
        <v>-0.45565006075334147</v>
      </c>
      <c r="J205" s="89">
        <v>-1.7543859649122806</v>
      </c>
      <c r="K205" s="89">
        <v>4.5517882025081278</v>
      </c>
      <c r="L205" s="1010">
        <v>-0.39490160656700279</v>
      </c>
    </row>
    <row r="206" spans="1:12" ht="14.25">
      <c r="A206" s="44" t="s">
        <v>24</v>
      </c>
      <c r="B206" s="48" t="s">
        <v>37</v>
      </c>
      <c r="C206" s="90">
        <v>8362.2917494868507</v>
      </c>
      <c r="D206" s="90">
        <v>8253.5285759748094</v>
      </c>
      <c r="E206" s="91">
        <v>8529.5375844765877</v>
      </c>
      <c r="F206" s="91">
        <v>8418.5991474943057</v>
      </c>
      <c r="G206" s="1011">
        <v>1.3177778753761118</v>
      </c>
      <c r="H206" s="92">
        <v>224.65879396984923</v>
      </c>
      <c r="I206" s="92">
        <v>0.59389562141542229</v>
      </c>
      <c r="J206" s="93">
        <v>-5.0874403815580287</v>
      </c>
      <c r="K206" s="93">
        <v>6.9321876451463078</v>
      </c>
      <c r="L206" s="1012">
        <v>-0.86597749246837186</v>
      </c>
    </row>
    <row r="207" spans="1:12" ht="15">
      <c r="A207" s="46" t="s">
        <v>24</v>
      </c>
      <c r="B207" s="47" t="s">
        <v>102</v>
      </c>
      <c r="C207" s="101">
        <v>7918.7362745098035</v>
      </c>
      <c r="D207" s="101">
        <v>7887.1941176470591</v>
      </c>
      <c r="E207" s="102">
        <v>8077.1109999999999</v>
      </c>
      <c r="F207" s="102">
        <v>8044.9380000000001</v>
      </c>
      <c r="G207" s="1018">
        <v>0.39991607144765784</v>
      </c>
      <c r="H207" s="103">
        <v>210.1</v>
      </c>
      <c r="I207" s="103">
        <v>-0.61494796594134871</v>
      </c>
      <c r="J207" s="104">
        <v>-11.197916666666668</v>
      </c>
      <c r="K207" s="104">
        <v>3.9595912679981424</v>
      </c>
      <c r="L207" s="1019">
        <v>-0.80113275878093049</v>
      </c>
    </row>
    <row r="208" spans="1:12" ht="15">
      <c r="A208" s="46" t="s">
        <v>24</v>
      </c>
      <c r="B208" s="47" t="s">
        <v>38</v>
      </c>
      <c r="C208" s="79">
        <v>8699.2794117647045</v>
      </c>
      <c r="D208" s="79">
        <v>8661.4666666666672</v>
      </c>
      <c r="E208" s="80">
        <v>8873.2649999999994</v>
      </c>
      <c r="F208" s="80">
        <v>8834.6959999999999</v>
      </c>
      <c r="G208" s="1004">
        <v>0.43656284268297979</v>
      </c>
      <c r="H208" s="81">
        <v>237.7</v>
      </c>
      <c r="I208" s="81">
        <v>-0.50230221850147216</v>
      </c>
      <c r="J208" s="89">
        <v>5.9459459459459465</v>
      </c>
      <c r="K208" s="89">
        <v>2.2758941012540639</v>
      </c>
      <c r="L208" s="1010">
        <v>-1.7683880397312279E-2</v>
      </c>
    </row>
    <row r="209" spans="1:12" ht="15.75" thickBot="1">
      <c r="A209" s="46" t="s">
        <v>24</v>
      </c>
      <c r="B209" s="47" t="s">
        <v>39</v>
      </c>
      <c r="C209" s="79">
        <v>9374.4921568627451</v>
      </c>
      <c r="D209" s="79">
        <v>9028.903921568628</v>
      </c>
      <c r="E209" s="80">
        <v>9561.982</v>
      </c>
      <c r="F209" s="80">
        <v>9209.482</v>
      </c>
      <c r="G209" s="1004">
        <v>3.8275768387407676</v>
      </c>
      <c r="H209" s="81">
        <v>264.8</v>
      </c>
      <c r="I209" s="81">
        <v>5.2046086611044995</v>
      </c>
      <c r="J209" s="89">
        <v>0</v>
      </c>
      <c r="K209" s="89">
        <v>0.69670227589410128</v>
      </c>
      <c r="L209" s="1010">
        <v>-4.7160853290128868E-2</v>
      </c>
    </row>
    <row r="210" spans="1:12" ht="15.75" thickBot="1">
      <c r="A210" s="51"/>
      <c r="B210" s="52"/>
      <c r="C210" s="96"/>
      <c r="D210" s="96"/>
      <c r="E210" s="96"/>
      <c r="F210" s="96"/>
      <c r="G210" s="1014"/>
      <c r="H210" s="97"/>
      <c r="I210" s="97"/>
      <c r="J210" s="97"/>
      <c r="K210" s="97"/>
      <c r="L210" s="1015"/>
    </row>
    <row r="211" spans="1:12" ht="14.25">
      <c r="A211" s="44" t="s">
        <v>117</v>
      </c>
      <c r="B211" s="48" t="s">
        <v>25</v>
      </c>
      <c r="C211" s="90">
        <v>13365.431841861675</v>
      </c>
      <c r="D211" s="90">
        <v>13376.827829958211</v>
      </c>
      <c r="E211" s="91">
        <v>13632.740478698908</v>
      </c>
      <c r="F211" s="91">
        <v>13644.364386557376</v>
      </c>
      <c r="G211" s="1011">
        <v>-8.519200696457277E-2</v>
      </c>
      <c r="H211" s="92">
        <v>338.90731707317076</v>
      </c>
      <c r="I211" s="92">
        <v>-2.2213934362389094</v>
      </c>
      <c r="J211" s="93">
        <v>16.477272727272727</v>
      </c>
      <c r="K211" s="93">
        <v>2.3803994426381792</v>
      </c>
      <c r="L211" s="1012">
        <v>0.1984009303644374</v>
      </c>
    </row>
    <row r="212" spans="1:12" ht="15">
      <c r="A212" s="46" t="s">
        <v>117</v>
      </c>
      <c r="B212" s="47" t="s">
        <v>26</v>
      </c>
      <c r="C212" s="79">
        <v>13174.136274509805</v>
      </c>
      <c r="D212" s="79">
        <v>13171.389215686273</v>
      </c>
      <c r="E212" s="80">
        <v>13437.619000000001</v>
      </c>
      <c r="F212" s="80">
        <v>13434.816999999999</v>
      </c>
      <c r="G212" s="1004">
        <v>2.0856257290303985E-2</v>
      </c>
      <c r="H212" s="81">
        <v>320.60000000000002</v>
      </c>
      <c r="I212" s="81">
        <v>-6.5578548528125902</v>
      </c>
      <c r="J212" s="89">
        <v>26.923076923076923</v>
      </c>
      <c r="K212" s="89">
        <v>0.38318625174175569</v>
      </c>
      <c r="L212" s="1010">
        <v>6.0845562428589295E-2</v>
      </c>
    </row>
    <row r="213" spans="1:12" ht="15">
      <c r="A213" s="46" t="s">
        <v>117</v>
      </c>
      <c r="B213" s="47" t="s">
        <v>27</v>
      </c>
      <c r="C213" s="79">
        <v>13353.755882352942</v>
      </c>
      <c r="D213" s="79">
        <v>13333.22450980392</v>
      </c>
      <c r="E213" s="80">
        <v>13620.831</v>
      </c>
      <c r="F213" s="80">
        <v>13599.888999999999</v>
      </c>
      <c r="G213" s="1004">
        <v>0.1539865509196503</v>
      </c>
      <c r="H213" s="81">
        <v>337.2</v>
      </c>
      <c r="I213" s="81">
        <v>0.89766606822262118</v>
      </c>
      <c r="J213" s="89">
        <v>64.0625</v>
      </c>
      <c r="K213" s="89">
        <v>1.2192289828146772</v>
      </c>
      <c r="L213" s="1010">
        <v>0.42577497835149836</v>
      </c>
    </row>
    <row r="214" spans="1:12" ht="15">
      <c r="A214" s="46" t="s">
        <v>117</v>
      </c>
      <c r="B214" s="47" t="s">
        <v>34</v>
      </c>
      <c r="C214" s="79">
        <v>13469.193137254901</v>
      </c>
      <c r="D214" s="79">
        <v>13466.928431372549</v>
      </c>
      <c r="E214" s="80">
        <v>13738.576999999999</v>
      </c>
      <c r="F214" s="80">
        <v>13736.267</v>
      </c>
      <c r="G214" s="1004">
        <v>1.6816796004325559E-2</v>
      </c>
      <c r="H214" s="81">
        <v>350.6</v>
      </c>
      <c r="I214" s="81">
        <v>-1.7652003362286228</v>
      </c>
      <c r="J214" s="89">
        <v>-22.093023255813954</v>
      </c>
      <c r="K214" s="89">
        <v>0.7779842080817464</v>
      </c>
      <c r="L214" s="1010">
        <v>-0.28821961041565014</v>
      </c>
    </row>
    <row r="215" spans="1:12" ht="14.25">
      <c r="A215" s="44" t="s">
        <v>117</v>
      </c>
      <c r="B215" s="48" t="s">
        <v>28</v>
      </c>
      <c r="C215" s="90">
        <v>12709.515805763574</v>
      </c>
      <c r="D215" s="90">
        <v>12628.014561321163</v>
      </c>
      <c r="E215" s="91">
        <v>12963.706121878846</v>
      </c>
      <c r="F215" s="91">
        <v>12880.574852547586</v>
      </c>
      <c r="G215" s="1011">
        <v>0.64540030458980013</v>
      </c>
      <c r="H215" s="92">
        <v>312.64434389140268</v>
      </c>
      <c r="I215" s="92">
        <v>0.95746303046946935</v>
      </c>
      <c r="J215" s="93">
        <v>13.77091377091377</v>
      </c>
      <c r="K215" s="93">
        <v>10.26474686483976</v>
      </c>
      <c r="L215" s="1012">
        <v>0.63171934190397927</v>
      </c>
    </row>
    <row r="216" spans="1:12" ht="15">
      <c r="A216" s="46" t="s">
        <v>117</v>
      </c>
      <c r="B216" s="47" t="s">
        <v>29</v>
      </c>
      <c r="C216" s="79">
        <v>12641.464705882352</v>
      </c>
      <c r="D216" s="79">
        <v>12619.049019607843</v>
      </c>
      <c r="E216" s="80">
        <v>12894.294</v>
      </c>
      <c r="F216" s="80">
        <v>12871.43</v>
      </c>
      <c r="G216" s="1004">
        <v>0.17763372057339066</v>
      </c>
      <c r="H216" s="81">
        <v>291.5</v>
      </c>
      <c r="I216" s="81">
        <v>-0.68143100511073251</v>
      </c>
      <c r="J216" s="89">
        <v>27.659574468085108</v>
      </c>
      <c r="K216" s="89">
        <v>1.3934045517882026</v>
      </c>
      <c r="L216" s="1010">
        <v>0.22801898273290866</v>
      </c>
    </row>
    <row r="217" spans="1:12" ht="15">
      <c r="A217" s="46" t="s">
        <v>117</v>
      </c>
      <c r="B217" s="47" t="s">
        <v>30</v>
      </c>
      <c r="C217" s="79">
        <v>12736.567647058824</v>
      </c>
      <c r="D217" s="79">
        <v>12639.260784313725</v>
      </c>
      <c r="E217" s="80">
        <v>12991.299000000001</v>
      </c>
      <c r="F217" s="80">
        <v>12892.046</v>
      </c>
      <c r="G217" s="1004">
        <v>0.76987779907084264</v>
      </c>
      <c r="H217" s="81">
        <v>306</v>
      </c>
      <c r="I217" s="81">
        <v>1.7964071856287349</v>
      </c>
      <c r="J217" s="89">
        <v>18.393782383419687</v>
      </c>
      <c r="K217" s="89">
        <v>5.3065490013934049</v>
      </c>
      <c r="L217" s="1010">
        <v>0.52102953697485788</v>
      </c>
    </row>
    <row r="218" spans="1:12" ht="15">
      <c r="A218" s="46" t="s">
        <v>117</v>
      </c>
      <c r="B218" s="47" t="s">
        <v>35</v>
      </c>
      <c r="C218" s="79">
        <v>12695.70882352941</v>
      </c>
      <c r="D218" s="79">
        <v>12617.109803921569</v>
      </c>
      <c r="E218" s="80">
        <v>12949.623</v>
      </c>
      <c r="F218" s="80">
        <v>12869.451999999999</v>
      </c>
      <c r="G218" s="1004">
        <v>0.62295581816537549</v>
      </c>
      <c r="H218" s="81">
        <v>330.8</v>
      </c>
      <c r="I218" s="81">
        <v>1.2859767299448832</v>
      </c>
      <c r="J218" s="89">
        <v>3.3670033670033668</v>
      </c>
      <c r="K218" s="89">
        <v>3.5647933116581516</v>
      </c>
      <c r="L218" s="1010">
        <v>-0.11732917780378749</v>
      </c>
    </row>
    <row r="219" spans="1:12" ht="14.25">
      <c r="A219" s="44" t="s">
        <v>117</v>
      </c>
      <c r="B219" s="48" t="s">
        <v>31</v>
      </c>
      <c r="C219" s="90">
        <v>11664.331249797013</v>
      </c>
      <c r="D219" s="90">
        <v>11695.83026059081</v>
      </c>
      <c r="E219" s="91">
        <v>11897.617874792953</v>
      </c>
      <c r="F219" s="91">
        <v>11929.746865802626</v>
      </c>
      <c r="G219" s="1011">
        <v>-0.26931829628148068</v>
      </c>
      <c r="H219" s="92">
        <v>267.78266129032261</v>
      </c>
      <c r="I219" s="92">
        <v>-1.2080869284849189</v>
      </c>
      <c r="J219" s="93">
        <v>9.251101321585903</v>
      </c>
      <c r="K219" s="93">
        <v>11.518810961449141</v>
      </c>
      <c r="L219" s="1012">
        <v>0.26168227312779102</v>
      </c>
    </row>
    <row r="220" spans="1:12" ht="15">
      <c r="A220" s="46" t="s">
        <v>117</v>
      </c>
      <c r="B220" s="47" t="s">
        <v>32</v>
      </c>
      <c r="C220" s="79">
        <v>11438.537254901961</v>
      </c>
      <c r="D220" s="79">
        <v>11439.446078431372</v>
      </c>
      <c r="E220" s="80">
        <v>11667.308000000001</v>
      </c>
      <c r="F220" s="80">
        <v>11668.235000000001</v>
      </c>
      <c r="G220" s="1004">
        <v>-7.9446462982591601E-3</v>
      </c>
      <c r="H220" s="81">
        <v>242.3</v>
      </c>
      <c r="I220" s="81">
        <v>-2.2195318805488298</v>
      </c>
      <c r="J220" s="89">
        <v>5.241935483870968</v>
      </c>
      <c r="K220" s="89">
        <v>3.0306549001393406</v>
      </c>
      <c r="L220" s="1010">
        <v>-4.3979367155477345E-2</v>
      </c>
    </row>
    <row r="221" spans="1:12" ht="15">
      <c r="A221" s="46" t="s">
        <v>117</v>
      </c>
      <c r="B221" s="47" t="s">
        <v>33</v>
      </c>
      <c r="C221" s="79">
        <v>11650.473529411765</v>
      </c>
      <c r="D221" s="79">
        <v>11741.623529411765</v>
      </c>
      <c r="E221" s="80">
        <v>11883.483</v>
      </c>
      <c r="F221" s="80">
        <v>11976.456</v>
      </c>
      <c r="G221" s="1004">
        <v>-0.77629809686605078</v>
      </c>
      <c r="H221" s="81">
        <v>269.10000000000002</v>
      </c>
      <c r="I221" s="81">
        <v>-3.7147102525990308E-2</v>
      </c>
      <c r="J221" s="81">
        <v>19.174757281553397</v>
      </c>
      <c r="K221" s="81">
        <v>5.7013469577333957</v>
      </c>
      <c r="L221" s="1005">
        <v>0.59348680400168163</v>
      </c>
    </row>
    <row r="222" spans="1:12" ht="15.75" thickBot="1">
      <c r="A222" s="56" t="s">
        <v>117</v>
      </c>
      <c r="B222" s="57" t="s">
        <v>36</v>
      </c>
      <c r="C222" s="82">
        <v>11893.593137254902</v>
      </c>
      <c r="D222" s="82">
        <v>11840.575490196079</v>
      </c>
      <c r="E222" s="83">
        <v>12131.465</v>
      </c>
      <c r="F222" s="83">
        <v>12077.387000000001</v>
      </c>
      <c r="G222" s="1006">
        <v>0.44776241748318169</v>
      </c>
      <c r="H222" s="84">
        <v>292.8</v>
      </c>
      <c r="I222" s="84">
        <v>-1.5467383994619928</v>
      </c>
      <c r="J222" s="84">
        <v>-3.225806451612903</v>
      </c>
      <c r="K222" s="84">
        <v>2.7868091035764051</v>
      </c>
      <c r="L222" s="1007">
        <v>-0.28782516371841282</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323</v>
      </c>
      <c r="B226" s="959"/>
      <c r="C226" s="959"/>
      <c r="D226" s="959"/>
      <c r="E226" s="959"/>
      <c r="F226" s="959"/>
      <c r="G226" s="1079"/>
      <c r="H226" s="1079"/>
      <c r="I226" s="1079"/>
      <c r="J226" s="1079"/>
      <c r="K226" s="1079"/>
      <c r="L226" s="1080"/>
    </row>
    <row r="227" spans="1:12" ht="12.75" customHeight="1">
      <c r="A227" s="27"/>
      <c r="B227" s="28"/>
      <c r="C227" s="3" t="s">
        <v>9</v>
      </c>
      <c r="D227" s="3" t="s">
        <v>9</v>
      </c>
      <c r="E227" s="3"/>
      <c r="F227" s="3"/>
      <c r="G227" s="960"/>
      <c r="H227" s="1346" t="s">
        <v>10</v>
      </c>
      <c r="I227" s="1347"/>
      <c r="J227" s="991" t="s">
        <v>11</v>
      </c>
      <c r="K227" s="961" t="s">
        <v>12</v>
      </c>
      <c r="L227" s="962"/>
    </row>
    <row r="228" spans="1:12" ht="15.75" customHeight="1">
      <c r="A228" s="29" t="s">
        <v>13</v>
      </c>
      <c r="B228" s="30" t="s">
        <v>14</v>
      </c>
      <c r="C228" s="963" t="s">
        <v>40</v>
      </c>
      <c r="D228" s="963" t="s">
        <v>40</v>
      </c>
      <c r="E228" s="964" t="s">
        <v>41</v>
      </c>
      <c r="F228" s="965"/>
      <c r="G228" s="992"/>
      <c r="H228" s="1344" t="s">
        <v>15</v>
      </c>
      <c r="I228" s="1345"/>
      <c r="J228" s="993" t="s">
        <v>16</v>
      </c>
      <c r="K228" s="966" t="s">
        <v>17</v>
      </c>
      <c r="L228" s="967"/>
    </row>
    <row r="229" spans="1:12" ht="26.25" thickBot="1">
      <c r="A229" s="31" t="s">
        <v>18</v>
      </c>
      <c r="B229" s="32" t="s">
        <v>19</v>
      </c>
      <c r="C229" s="882" t="s">
        <v>486</v>
      </c>
      <c r="D229" s="882" t="s">
        <v>480</v>
      </c>
      <c r="E229" s="957" t="s">
        <v>486</v>
      </c>
      <c r="F229" s="1258" t="s">
        <v>480</v>
      </c>
      <c r="G229" s="990" t="s">
        <v>20</v>
      </c>
      <c r="H229" s="66" t="s">
        <v>486</v>
      </c>
      <c r="I229" s="895" t="s">
        <v>20</v>
      </c>
      <c r="J229" s="994" t="s">
        <v>20</v>
      </c>
      <c r="K229" s="958" t="s">
        <v>486</v>
      </c>
      <c r="L229" s="995" t="s">
        <v>21</v>
      </c>
    </row>
    <row r="230" spans="1:12" ht="15" thickBot="1">
      <c r="A230" s="33" t="s">
        <v>22</v>
      </c>
      <c r="B230" s="34" t="s">
        <v>23</v>
      </c>
      <c r="C230" s="67">
        <v>10758.971856034077</v>
      </c>
      <c r="D230" s="67">
        <v>10882.812250222889</v>
      </c>
      <c r="E230" s="68">
        <v>10974.151293154759</v>
      </c>
      <c r="F230" s="1259">
        <v>11101.337900813391</v>
      </c>
      <c r="G230" s="996">
        <v>-1.1456872027047582</v>
      </c>
      <c r="H230" s="69">
        <v>320.00809523809528</v>
      </c>
      <c r="I230" s="69">
        <v>-0.48704249043743747</v>
      </c>
      <c r="J230" s="70">
        <v>-4.4730856709628508</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100</v>
      </c>
      <c r="D232" s="72" t="s">
        <v>100</v>
      </c>
      <c r="E232" s="73" t="s">
        <v>100</v>
      </c>
      <c r="F232" s="73" t="s">
        <v>100</v>
      </c>
      <c r="G232" s="1000" t="s">
        <v>100</v>
      </c>
      <c r="H232" s="74" t="s">
        <v>100</v>
      </c>
      <c r="I232" s="74" t="s">
        <v>100</v>
      </c>
      <c r="J232" s="74" t="s">
        <v>100</v>
      </c>
      <c r="K232" s="74" t="s">
        <v>100</v>
      </c>
      <c r="L232" s="1001" t="s">
        <v>100</v>
      </c>
    </row>
    <row r="233" spans="1:12" ht="15">
      <c r="A233" s="46" t="s">
        <v>109</v>
      </c>
      <c r="B233" s="75" t="s">
        <v>23</v>
      </c>
      <c r="C233" s="76">
        <v>11738.325280438974</v>
      </c>
      <c r="D233" s="76">
        <v>12007.336735701741</v>
      </c>
      <c r="E233" s="77">
        <v>11973.091786047753</v>
      </c>
      <c r="F233" s="77">
        <v>12247.483470415777</v>
      </c>
      <c r="G233" s="1002">
        <v>-2.2403923633032554</v>
      </c>
      <c r="H233" s="78">
        <v>374.86049999999994</v>
      </c>
      <c r="I233" s="78">
        <v>2.2405552761988394</v>
      </c>
      <c r="J233" s="78">
        <v>-34.853420195439739</v>
      </c>
      <c r="K233" s="78">
        <v>15.873015873015872</v>
      </c>
      <c r="L233" s="1003">
        <v>-7.402192618265401</v>
      </c>
    </row>
    <row r="234" spans="1:12" ht="15">
      <c r="A234" s="39" t="s">
        <v>110</v>
      </c>
      <c r="B234" s="40" t="s">
        <v>23</v>
      </c>
      <c r="C234" s="79">
        <v>11622.428888782268</v>
      </c>
      <c r="D234" s="79">
        <v>11967.538258375745</v>
      </c>
      <c r="E234" s="80">
        <v>11854.877466557913</v>
      </c>
      <c r="F234" s="80">
        <v>12206.889023543261</v>
      </c>
      <c r="G234" s="1004">
        <v>-2.8837122735074265</v>
      </c>
      <c r="H234" s="81">
        <v>417.96931818181821</v>
      </c>
      <c r="I234" s="81">
        <v>2.0949434634042334</v>
      </c>
      <c r="J234" s="81">
        <v>6.024096385542169</v>
      </c>
      <c r="K234" s="81">
        <v>6.9841269841269842</v>
      </c>
      <c r="L234" s="1005">
        <v>0.69148104023009171</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9960.2418660278054</v>
      </c>
      <c r="D236" s="79">
        <v>9744.0922056593972</v>
      </c>
      <c r="E236" s="80">
        <v>10159.446703348362</v>
      </c>
      <c r="F236" s="80">
        <v>9938.9740497725852</v>
      </c>
      <c r="G236" s="1004">
        <v>2.2182637007772548</v>
      </c>
      <c r="H236" s="81">
        <v>294.02665726375182</v>
      </c>
      <c r="I236" s="81">
        <v>-0.31238081688577019</v>
      </c>
      <c r="J236" s="81">
        <v>8.0792682926829276</v>
      </c>
      <c r="K236" s="81">
        <v>56.269841269841272</v>
      </c>
      <c r="L236" s="1005">
        <v>6.5351938096441557</v>
      </c>
    </row>
    <row r="237" spans="1:12" ht="15.75" thickBot="1">
      <c r="A237" s="41" t="s">
        <v>112</v>
      </c>
      <c r="B237" s="42" t="s">
        <v>23</v>
      </c>
      <c r="C237" s="82">
        <v>11497.894350606855</v>
      </c>
      <c r="D237" s="82">
        <v>11549.526835075334</v>
      </c>
      <c r="E237" s="83">
        <v>11727.852237618992</v>
      </c>
      <c r="F237" s="83">
        <v>11794.519707951978</v>
      </c>
      <c r="G237" s="1006">
        <v>-0.56524107792230394</v>
      </c>
      <c r="H237" s="84">
        <v>315.55855513307984</v>
      </c>
      <c r="I237" s="84">
        <v>2.3970835310383465</v>
      </c>
      <c r="J237" s="84">
        <v>-3.6630036630036633</v>
      </c>
      <c r="K237" s="84">
        <v>20.873015873015873</v>
      </c>
      <c r="L237" s="1007">
        <v>0.17551776839115973</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100</v>
      </c>
      <c r="D242" s="90" t="s">
        <v>100</v>
      </c>
      <c r="E242" s="91" t="s">
        <v>100</v>
      </c>
      <c r="F242" s="91" t="s">
        <v>100</v>
      </c>
      <c r="G242" s="1011" t="s">
        <v>100</v>
      </c>
      <c r="H242" s="92" t="s">
        <v>100</v>
      </c>
      <c r="I242" s="92" t="s">
        <v>100</v>
      </c>
      <c r="J242" s="93" t="s">
        <v>100</v>
      </c>
      <c r="K242" s="93" t="s">
        <v>100</v>
      </c>
      <c r="L242" s="1012" t="s">
        <v>100</v>
      </c>
    </row>
    <row r="243" spans="1:12" ht="15">
      <c r="A243" s="46" t="s">
        <v>113</v>
      </c>
      <c r="B243" s="47" t="s">
        <v>29</v>
      </c>
      <c r="C243" s="79" t="s">
        <v>100</v>
      </c>
      <c r="D243" s="79" t="s">
        <v>100</v>
      </c>
      <c r="E243" s="80" t="s">
        <v>100</v>
      </c>
      <c r="F243" s="80" t="s">
        <v>100</v>
      </c>
      <c r="G243" s="1004" t="s">
        <v>100</v>
      </c>
      <c r="H243" s="81" t="s">
        <v>100</v>
      </c>
      <c r="I243" s="81" t="s">
        <v>100</v>
      </c>
      <c r="J243" s="89" t="s">
        <v>100</v>
      </c>
      <c r="K243" s="89" t="s">
        <v>100</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100</v>
      </c>
      <c r="D245" s="90" t="s">
        <v>100</v>
      </c>
      <c r="E245" s="91" t="s">
        <v>100</v>
      </c>
      <c r="F245" s="91" t="s">
        <v>100</v>
      </c>
      <c r="G245" s="1011" t="s">
        <v>100</v>
      </c>
      <c r="H245" s="92" t="s">
        <v>100</v>
      </c>
      <c r="I245" s="92" t="s">
        <v>100</v>
      </c>
      <c r="J245" s="93" t="s">
        <v>100</v>
      </c>
      <c r="K245" s="93" t="s">
        <v>100</v>
      </c>
      <c r="L245" s="1012" t="s">
        <v>100</v>
      </c>
    </row>
    <row r="246" spans="1:12" ht="15">
      <c r="A246" s="46" t="s">
        <v>113</v>
      </c>
      <c r="B246" s="47" t="s">
        <v>32</v>
      </c>
      <c r="C246" s="79" t="s">
        <v>100</v>
      </c>
      <c r="D246" s="79" t="s">
        <v>100</v>
      </c>
      <c r="E246" s="80" t="s">
        <v>100</v>
      </c>
      <c r="F246" s="80" t="s">
        <v>100</v>
      </c>
      <c r="G246" s="1004" t="s">
        <v>100</v>
      </c>
      <c r="H246" s="81" t="s">
        <v>100</v>
      </c>
      <c r="I246" s="81" t="s">
        <v>100</v>
      </c>
      <c r="J246" s="89" t="s">
        <v>100</v>
      </c>
      <c r="K246" s="89" t="s">
        <v>100</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v>12693.499897264293</v>
      </c>
      <c r="D249" s="85">
        <v>12573.388241508963</v>
      </c>
      <c r="E249" s="86">
        <v>12947.36989520958</v>
      </c>
      <c r="F249" s="86">
        <v>12824.856006339143</v>
      </c>
      <c r="G249" s="1008">
        <v>0.95528471282546945</v>
      </c>
      <c r="H249" s="87">
        <v>392.97647058823526</v>
      </c>
      <c r="I249" s="87">
        <v>-6.5809749944764686</v>
      </c>
      <c r="J249" s="88">
        <v>13.333333333333334</v>
      </c>
      <c r="K249" s="88">
        <v>1.3492063492063493</v>
      </c>
      <c r="L249" s="1009">
        <v>0.2119811786225736</v>
      </c>
    </row>
    <row r="250" spans="1:12" ht="15">
      <c r="A250" s="46" t="s">
        <v>114</v>
      </c>
      <c r="B250" s="47" t="s">
        <v>26</v>
      </c>
      <c r="C250" s="79">
        <v>12932.486274509803</v>
      </c>
      <c r="D250" s="79">
        <v>12432.568627450979</v>
      </c>
      <c r="E250" s="80">
        <v>13191.136</v>
      </c>
      <c r="F250" s="80">
        <v>12681.22</v>
      </c>
      <c r="G250" s="1004">
        <v>4.0210326766667652</v>
      </c>
      <c r="H250" s="81">
        <v>367.9</v>
      </c>
      <c r="I250" s="81">
        <v>-12.592064623425991</v>
      </c>
      <c r="J250" s="89">
        <v>27.27272727272727</v>
      </c>
      <c r="K250" s="89">
        <v>1.1111111111111112</v>
      </c>
      <c r="L250" s="1010">
        <v>0.27714598601634233</v>
      </c>
    </row>
    <row r="251" spans="1:12" ht="15">
      <c r="A251" s="46" t="s">
        <v>114</v>
      </c>
      <c r="B251" s="47" t="s">
        <v>27</v>
      </c>
      <c r="C251" s="79" t="s">
        <v>254</v>
      </c>
      <c r="D251" s="79" t="s">
        <v>254</v>
      </c>
      <c r="E251" s="80" t="s">
        <v>254</v>
      </c>
      <c r="F251" s="80" t="s">
        <v>254</v>
      </c>
      <c r="G251" s="1004" t="s">
        <v>100</v>
      </c>
      <c r="H251" s="81" t="s">
        <v>254</v>
      </c>
      <c r="I251" s="81" t="s">
        <v>100</v>
      </c>
      <c r="J251" s="89" t="s">
        <v>100</v>
      </c>
      <c r="K251" s="89">
        <v>0.23809523809523811</v>
      </c>
      <c r="L251" s="1010" t="s">
        <v>100</v>
      </c>
    </row>
    <row r="252" spans="1:12" ht="14.25">
      <c r="A252" s="44" t="s">
        <v>114</v>
      </c>
      <c r="B252" s="48" t="s">
        <v>28</v>
      </c>
      <c r="C252" s="90">
        <v>11867.826738480626</v>
      </c>
      <c r="D252" s="90">
        <v>12330.066839473338</v>
      </c>
      <c r="E252" s="91">
        <v>12105.183273250239</v>
      </c>
      <c r="F252" s="91">
        <v>12576.668176262805</v>
      </c>
      <c r="G252" s="1011">
        <v>-3.7488856063042704</v>
      </c>
      <c r="H252" s="92">
        <v>401.15</v>
      </c>
      <c r="I252" s="92">
        <v>3.4439577519516762</v>
      </c>
      <c r="J252" s="93">
        <v>-28.767123287671232</v>
      </c>
      <c r="K252" s="93">
        <v>4.1269841269841265</v>
      </c>
      <c r="L252" s="1012">
        <v>-1.4075117031902487</v>
      </c>
    </row>
    <row r="253" spans="1:12" ht="15">
      <c r="A253" s="46" t="s">
        <v>114</v>
      </c>
      <c r="B253" s="47" t="s">
        <v>29</v>
      </c>
      <c r="C253" s="79">
        <v>11782.444117647059</v>
      </c>
      <c r="D253" s="79" t="s">
        <v>254</v>
      </c>
      <c r="E253" s="80">
        <v>12018.093000000001</v>
      </c>
      <c r="F253" s="80" t="s">
        <v>254</v>
      </c>
      <c r="G253" s="1004" t="s">
        <v>100</v>
      </c>
      <c r="H253" s="81">
        <v>384.2</v>
      </c>
      <c r="I253" s="81" t="s">
        <v>100</v>
      </c>
      <c r="J253" s="89" t="s">
        <v>100</v>
      </c>
      <c r="K253" s="89">
        <v>2.0634920634920633</v>
      </c>
      <c r="L253" s="1010" t="s">
        <v>100</v>
      </c>
    </row>
    <row r="254" spans="1:12" ht="15">
      <c r="A254" s="46" t="s">
        <v>114</v>
      </c>
      <c r="B254" s="47" t="s">
        <v>30</v>
      </c>
      <c r="C254" s="79">
        <v>11946.297058823529</v>
      </c>
      <c r="D254" s="79">
        <v>12242.15</v>
      </c>
      <c r="E254" s="80">
        <v>12185.223</v>
      </c>
      <c r="F254" s="80">
        <v>12486.993</v>
      </c>
      <c r="G254" s="1004">
        <v>-2.4166746950206539</v>
      </c>
      <c r="H254" s="81">
        <v>418.1</v>
      </c>
      <c r="I254" s="81">
        <v>4.3684473290064894</v>
      </c>
      <c r="J254" s="89">
        <v>-25.714285714285712</v>
      </c>
      <c r="K254" s="89">
        <v>2.0634920634920633</v>
      </c>
      <c r="L254" s="1010">
        <v>-0.59003333453674633</v>
      </c>
    </row>
    <row r="255" spans="1:12" ht="14.25">
      <c r="A255" s="44" t="s">
        <v>114</v>
      </c>
      <c r="B255" s="48" t="s">
        <v>31</v>
      </c>
      <c r="C255" s="90">
        <v>11546.843794983733</v>
      </c>
      <c r="D255" s="90">
        <v>11844.284718259896</v>
      </c>
      <c r="E255" s="91">
        <v>11777.780670883409</v>
      </c>
      <c r="F255" s="91">
        <v>12081.170412625095</v>
      </c>
      <c r="G255" s="1011">
        <v>-2.5112611723830778</v>
      </c>
      <c r="H255" s="92">
        <v>362.07404580152672</v>
      </c>
      <c r="I255" s="92">
        <v>1.7358140427916207</v>
      </c>
      <c r="J255" s="93">
        <v>-40.182648401826484</v>
      </c>
      <c r="K255" s="93">
        <v>10.396825396825397</v>
      </c>
      <c r="L255" s="1012">
        <v>-6.2066620936977248</v>
      </c>
    </row>
    <row r="256" spans="1:12" ht="15">
      <c r="A256" s="46" t="s">
        <v>114</v>
      </c>
      <c r="B256" s="47" t="s">
        <v>32</v>
      </c>
      <c r="C256" s="79">
        <v>11499.013725490197</v>
      </c>
      <c r="D256" s="79">
        <v>11858.111764705882</v>
      </c>
      <c r="E256" s="80">
        <v>11728.994000000001</v>
      </c>
      <c r="F256" s="80">
        <v>12095.273999999999</v>
      </c>
      <c r="G256" s="1004">
        <v>-3.0282902231069659</v>
      </c>
      <c r="H256" s="81">
        <v>345.7</v>
      </c>
      <c r="I256" s="81">
        <v>-0.2884338044418806</v>
      </c>
      <c r="J256" s="89">
        <v>-46.853146853146853</v>
      </c>
      <c r="K256" s="89">
        <v>6.0317460317460316</v>
      </c>
      <c r="L256" s="1010">
        <v>-4.8098005944859636</v>
      </c>
    </row>
    <row r="257" spans="1:12" ht="15.75" thickBot="1">
      <c r="A257" s="49" t="s">
        <v>114</v>
      </c>
      <c r="B257" s="50" t="s">
        <v>33</v>
      </c>
      <c r="C257" s="94" t="s">
        <v>254</v>
      </c>
      <c r="D257" s="94">
        <v>11820.111764705882</v>
      </c>
      <c r="E257" s="95" t="s">
        <v>254</v>
      </c>
      <c r="F257" s="95">
        <v>12056.513999999999</v>
      </c>
      <c r="G257" s="1013" t="s">
        <v>100</v>
      </c>
      <c r="H257" s="89" t="s">
        <v>254</v>
      </c>
      <c r="I257" s="89" t="s">
        <v>100</v>
      </c>
      <c r="J257" s="89" t="s">
        <v>100</v>
      </c>
      <c r="K257" s="89">
        <v>4.3650793650793647</v>
      </c>
      <c r="L257" s="1010" t="s">
        <v>100</v>
      </c>
    </row>
    <row r="258" spans="1:12" ht="15.75" thickBot="1">
      <c r="A258" s="51"/>
      <c r="B258" s="52"/>
      <c r="C258" s="96"/>
      <c r="D258" s="96"/>
      <c r="E258" s="96"/>
      <c r="F258" s="96"/>
      <c r="G258" s="1014"/>
      <c r="H258" s="97"/>
      <c r="I258" s="97"/>
      <c r="J258" s="97"/>
      <c r="K258" s="97"/>
      <c r="L258" s="1015"/>
    </row>
    <row r="259" spans="1:12" ht="15">
      <c r="A259" s="46" t="s">
        <v>115</v>
      </c>
      <c r="B259" s="53" t="s">
        <v>30</v>
      </c>
      <c r="C259" s="98">
        <v>11795.462745098039</v>
      </c>
      <c r="D259" s="98">
        <v>12321.249999999998</v>
      </c>
      <c r="E259" s="99">
        <v>12031.371999999999</v>
      </c>
      <c r="F259" s="99">
        <v>12567.674999999999</v>
      </c>
      <c r="G259" s="1016">
        <v>-4.2673207255916461</v>
      </c>
      <c r="H259" s="100">
        <v>430.6</v>
      </c>
      <c r="I259" s="100">
        <v>1.3176470588235349</v>
      </c>
      <c r="J259" s="100">
        <v>-3.125</v>
      </c>
      <c r="K259" s="100">
        <v>2.4603174603174605</v>
      </c>
      <c r="L259" s="1017">
        <v>3.4237096405405953E-2</v>
      </c>
    </row>
    <row r="260" spans="1:12" ht="15.75" thickBot="1">
      <c r="A260" s="49" t="s">
        <v>115</v>
      </c>
      <c r="B260" s="50" t="s">
        <v>33</v>
      </c>
      <c r="C260" s="94">
        <v>11523.83725490196</v>
      </c>
      <c r="D260" s="94">
        <v>11731.499019607843</v>
      </c>
      <c r="E260" s="95">
        <v>11754.314</v>
      </c>
      <c r="F260" s="95">
        <v>11966.129000000001</v>
      </c>
      <c r="G260" s="1013">
        <v>-1.7701213149214796</v>
      </c>
      <c r="H260" s="89">
        <v>411.1</v>
      </c>
      <c r="I260" s="89">
        <v>2.8778778778778777</v>
      </c>
      <c r="J260" s="89">
        <v>11.76470588235294</v>
      </c>
      <c r="K260" s="89">
        <v>4.5238095238095237</v>
      </c>
      <c r="L260" s="1010">
        <v>0.65724394382468709</v>
      </c>
    </row>
    <row r="261" spans="1:12" ht="15.75" thickBot="1">
      <c r="A261" s="51"/>
      <c r="B261" s="52"/>
      <c r="C261" s="96"/>
      <c r="D261" s="96"/>
      <c r="E261" s="96"/>
      <c r="F261" s="96"/>
      <c r="G261" s="1014"/>
      <c r="H261" s="97"/>
      <c r="I261" s="97"/>
      <c r="J261" s="97"/>
      <c r="K261" s="97"/>
      <c r="L261" s="1015"/>
    </row>
    <row r="262" spans="1:12"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2"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2"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2"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2"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2"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2"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2"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2"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2"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2" ht="15.75" thickBot="1">
      <c r="A272" s="51"/>
      <c r="B272" s="52"/>
      <c r="C272" s="96"/>
      <c r="D272" s="96"/>
      <c r="E272" s="96"/>
      <c r="F272" s="96"/>
      <c r="G272" s="1014"/>
      <c r="H272" s="97"/>
      <c r="I272" s="97"/>
      <c r="J272" s="97"/>
      <c r="K272" s="97"/>
      <c r="L272" s="1015"/>
    </row>
    <row r="273" spans="1:12" ht="14.25">
      <c r="A273" s="44" t="s">
        <v>24</v>
      </c>
      <c r="B273" s="45" t="s">
        <v>28</v>
      </c>
      <c r="C273" s="85">
        <v>10353.759733248313</v>
      </c>
      <c r="D273" s="85">
        <v>10081.727526395174</v>
      </c>
      <c r="E273" s="86">
        <v>10560.83492791328</v>
      </c>
      <c r="F273" s="86">
        <v>10283.362076923078</v>
      </c>
      <c r="G273" s="1008">
        <v>2.6982697770885569</v>
      </c>
      <c r="H273" s="87">
        <v>369.02</v>
      </c>
      <c r="I273" s="87">
        <v>6.157608049880241</v>
      </c>
      <c r="J273" s="88">
        <v>8.695652173913043</v>
      </c>
      <c r="K273" s="88">
        <v>3.9682539682539679</v>
      </c>
      <c r="L273" s="1009">
        <v>0.48076344513038949</v>
      </c>
    </row>
    <row r="274" spans="1:12" ht="15">
      <c r="A274" s="46" t="s">
        <v>24</v>
      </c>
      <c r="B274" s="47" t="s">
        <v>29</v>
      </c>
      <c r="C274" s="79">
        <v>10145.40294117647</v>
      </c>
      <c r="D274" s="79">
        <v>10146.663725490196</v>
      </c>
      <c r="E274" s="80">
        <v>10348.311</v>
      </c>
      <c r="F274" s="80">
        <v>10349.597</v>
      </c>
      <c r="G274" s="1004">
        <v>-1.24256045911745E-2</v>
      </c>
      <c r="H274" s="81">
        <v>327.3</v>
      </c>
      <c r="I274" s="81">
        <v>10.202020202020206</v>
      </c>
      <c r="J274" s="89">
        <v>10</v>
      </c>
      <c r="K274" s="89">
        <v>0.87301587301587302</v>
      </c>
      <c r="L274" s="1010">
        <v>0.11486575929335596</v>
      </c>
    </row>
    <row r="275" spans="1:12" ht="15">
      <c r="A275" s="46" t="s">
        <v>24</v>
      </c>
      <c r="B275" s="47" t="s">
        <v>30</v>
      </c>
      <c r="C275" s="79">
        <v>10300.020588235295</v>
      </c>
      <c r="D275" s="79">
        <v>9788.8147058823524</v>
      </c>
      <c r="E275" s="80">
        <v>10506.021000000001</v>
      </c>
      <c r="F275" s="80">
        <v>9984.5910000000003</v>
      </c>
      <c r="G275" s="1004">
        <v>5.2223471146689961</v>
      </c>
      <c r="H275" s="81">
        <v>366.1</v>
      </c>
      <c r="I275" s="81">
        <v>8.7964338781575098</v>
      </c>
      <c r="J275" s="89">
        <v>35.294117647058826</v>
      </c>
      <c r="K275" s="89">
        <v>1.8253968253968256</v>
      </c>
      <c r="L275" s="1010">
        <v>0.53654163206854655</v>
      </c>
    </row>
    <row r="276" spans="1:12" ht="15">
      <c r="A276" s="46" t="s">
        <v>24</v>
      </c>
      <c r="B276" s="47" t="s">
        <v>35</v>
      </c>
      <c r="C276" s="79" t="s">
        <v>254</v>
      </c>
      <c r="D276" s="79">
        <v>10284.823529411766</v>
      </c>
      <c r="E276" s="80" t="s">
        <v>254</v>
      </c>
      <c r="F276" s="80">
        <v>10490.52</v>
      </c>
      <c r="G276" s="1004" t="s">
        <v>100</v>
      </c>
      <c r="H276" s="81" t="s">
        <v>254</v>
      </c>
      <c r="I276" s="81" t="s">
        <v>100</v>
      </c>
      <c r="J276" s="89" t="s">
        <v>100</v>
      </c>
      <c r="K276" s="89">
        <v>1.2698412698412698</v>
      </c>
      <c r="L276" s="1010" t="s">
        <v>100</v>
      </c>
    </row>
    <row r="277" spans="1:12" ht="14.25">
      <c r="A277" s="44" t="s">
        <v>24</v>
      </c>
      <c r="B277" s="48" t="s">
        <v>31</v>
      </c>
      <c r="C277" s="90">
        <v>10346.332934617845</v>
      </c>
      <c r="D277" s="90">
        <v>10096.324055658009</v>
      </c>
      <c r="E277" s="91">
        <v>10553.259593310202</v>
      </c>
      <c r="F277" s="91">
        <v>10298.250536771169</v>
      </c>
      <c r="G277" s="1011">
        <v>2.4762366736805599</v>
      </c>
      <c r="H277" s="92">
        <v>307.39215291750509</v>
      </c>
      <c r="I277" s="92">
        <v>-1.603384411618177</v>
      </c>
      <c r="J277" s="93">
        <v>13.729977116704806</v>
      </c>
      <c r="K277" s="93">
        <v>39.444444444444443</v>
      </c>
      <c r="L277" s="1012">
        <v>6.3132844747704482</v>
      </c>
    </row>
    <row r="278" spans="1:12" ht="15">
      <c r="A278" s="46" t="s">
        <v>24</v>
      </c>
      <c r="B278" s="47" t="s">
        <v>32</v>
      </c>
      <c r="C278" s="79">
        <v>10551.232352941175</v>
      </c>
      <c r="D278" s="79">
        <v>10055.161764705881</v>
      </c>
      <c r="E278" s="80">
        <v>10762.257</v>
      </c>
      <c r="F278" s="80">
        <v>10256.264999999999</v>
      </c>
      <c r="G278" s="1004">
        <v>4.933491870578619</v>
      </c>
      <c r="H278" s="81">
        <v>288.60000000000002</v>
      </c>
      <c r="I278" s="81">
        <v>0.62761506276151025</v>
      </c>
      <c r="J278" s="89">
        <v>75.641025641025635</v>
      </c>
      <c r="K278" s="89">
        <v>21.746031746031747</v>
      </c>
      <c r="L278" s="1010">
        <v>9.9188899719604802</v>
      </c>
    </row>
    <row r="279" spans="1:12" ht="15">
      <c r="A279" s="46" t="s">
        <v>24</v>
      </c>
      <c r="B279" s="47" t="s">
        <v>33</v>
      </c>
      <c r="C279" s="79">
        <v>10096.775490196078</v>
      </c>
      <c r="D279" s="79">
        <v>10092.442156862744</v>
      </c>
      <c r="E279" s="80">
        <v>10298.710999999999</v>
      </c>
      <c r="F279" s="80">
        <v>10294.290999999999</v>
      </c>
      <c r="G279" s="1004">
        <v>4.2936419807834005E-2</v>
      </c>
      <c r="H279" s="81">
        <v>322.5</v>
      </c>
      <c r="I279" s="81">
        <v>1.5748031496062991</v>
      </c>
      <c r="J279" s="89">
        <v>-15.277777777777779</v>
      </c>
      <c r="K279" s="89">
        <v>14.523809523809526</v>
      </c>
      <c r="L279" s="1010">
        <v>-1.8522329325968414</v>
      </c>
    </row>
    <row r="280" spans="1:12" ht="15">
      <c r="A280" s="46" t="s">
        <v>24</v>
      </c>
      <c r="B280" s="47" t="s">
        <v>36</v>
      </c>
      <c r="C280" s="79" t="s">
        <v>254</v>
      </c>
      <c r="D280" s="79">
        <v>10187.178431372549</v>
      </c>
      <c r="E280" s="80" t="s">
        <v>254</v>
      </c>
      <c r="F280" s="80">
        <v>10390.922</v>
      </c>
      <c r="G280" s="1004" t="s">
        <v>100</v>
      </c>
      <c r="H280" s="81" t="s">
        <v>254</v>
      </c>
      <c r="I280" s="81" t="s">
        <v>100</v>
      </c>
      <c r="J280" s="89" t="s">
        <v>100</v>
      </c>
      <c r="K280" s="89">
        <v>3.1746031746031744</v>
      </c>
      <c r="L280" s="1010" t="s">
        <v>100</v>
      </c>
    </row>
    <row r="281" spans="1:12" ht="14.25">
      <c r="A281" s="44" t="s">
        <v>24</v>
      </c>
      <c r="B281" s="48" t="s">
        <v>37</v>
      </c>
      <c r="C281" s="90">
        <v>8181.4143365240816</v>
      </c>
      <c r="D281" s="90">
        <v>8438.6130516351041</v>
      </c>
      <c r="E281" s="91">
        <v>8345.0426232545633</v>
      </c>
      <c r="F281" s="91">
        <v>8607.3853126678059</v>
      </c>
      <c r="G281" s="1011">
        <v>-3.0478790002248792</v>
      </c>
      <c r="H281" s="92">
        <v>229.87654320987653</v>
      </c>
      <c r="I281" s="92">
        <v>-2.9472110090256138</v>
      </c>
      <c r="J281" s="93">
        <v>-6.3583815028901727</v>
      </c>
      <c r="K281" s="93">
        <v>12.857142857142856</v>
      </c>
      <c r="L281" s="1012">
        <v>-0.25885411025669036</v>
      </c>
    </row>
    <row r="282" spans="1:12" ht="15">
      <c r="A282" s="46" t="s">
        <v>24</v>
      </c>
      <c r="B282" s="47" t="s">
        <v>102</v>
      </c>
      <c r="C282" s="101">
        <v>7690.1813725490192</v>
      </c>
      <c r="D282" s="101">
        <v>8129.3019607843144</v>
      </c>
      <c r="E282" s="102">
        <v>7843.9849999999997</v>
      </c>
      <c r="F282" s="102">
        <v>8291.8880000000008</v>
      </c>
      <c r="G282" s="1018">
        <v>-5.4017010360004996</v>
      </c>
      <c r="H282" s="103">
        <v>215.6</v>
      </c>
      <c r="I282" s="103">
        <v>-4.8543689320388346</v>
      </c>
      <c r="J282" s="104">
        <v>-9.375</v>
      </c>
      <c r="K282" s="104">
        <v>9.2063492063492074</v>
      </c>
      <c r="L282" s="1019">
        <v>-0.49797224929901063</v>
      </c>
    </row>
    <row r="283" spans="1:12" ht="15">
      <c r="A283" s="46" t="s">
        <v>24</v>
      </c>
      <c r="B283" s="47" t="s">
        <v>38</v>
      </c>
      <c r="C283" s="79">
        <v>8935.2803921568629</v>
      </c>
      <c r="D283" s="79">
        <v>8990.9833333333336</v>
      </c>
      <c r="E283" s="80">
        <v>9113.9860000000008</v>
      </c>
      <c r="F283" s="80">
        <v>9170.8029999999999</v>
      </c>
      <c r="G283" s="1004">
        <v>-0.61954225818610542</v>
      </c>
      <c r="H283" s="81">
        <v>253.2</v>
      </c>
      <c r="I283" s="81">
        <v>-1.3634592910011687</v>
      </c>
      <c r="J283" s="89">
        <v>-6.666666666666667</v>
      </c>
      <c r="K283" s="89">
        <v>2.2222222222222223</v>
      </c>
      <c r="L283" s="1010">
        <v>-5.2228118945329083E-2</v>
      </c>
    </row>
    <row r="284" spans="1:12" ht="15.75" thickBot="1">
      <c r="A284" s="46" t="s">
        <v>24</v>
      </c>
      <c r="B284" s="47" t="s">
        <v>39</v>
      </c>
      <c r="C284" s="79">
        <v>9531.7696078431381</v>
      </c>
      <c r="D284" s="79" t="s">
        <v>254</v>
      </c>
      <c r="E284" s="80">
        <v>9722.4050000000007</v>
      </c>
      <c r="F284" s="80" t="s">
        <v>254</v>
      </c>
      <c r="G284" s="1004" t="s">
        <v>100</v>
      </c>
      <c r="H284" s="81">
        <v>285.60000000000002</v>
      </c>
      <c r="I284" s="81" t="s">
        <v>100</v>
      </c>
      <c r="J284" s="89" t="s">
        <v>100</v>
      </c>
      <c r="K284" s="89">
        <v>1.4285714285714286</v>
      </c>
      <c r="L284" s="1010" t="s">
        <v>100</v>
      </c>
    </row>
    <row r="285" spans="1:12" ht="15.75" thickBot="1">
      <c r="A285" s="51"/>
      <c r="B285" s="52"/>
      <c r="C285" s="96"/>
      <c r="D285" s="96"/>
      <c r="E285" s="96"/>
      <c r="F285" s="96"/>
      <c r="G285" s="1014"/>
      <c r="H285" s="97"/>
      <c r="I285" s="97"/>
      <c r="J285" s="97"/>
      <c r="K285" s="97"/>
      <c r="L285" s="1015"/>
    </row>
    <row r="286" spans="1:12" ht="14.25">
      <c r="A286" s="44" t="s">
        <v>117</v>
      </c>
      <c r="B286" s="48" t="s">
        <v>25</v>
      </c>
      <c r="C286" s="90">
        <v>12105.638285924701</v>
      </c>
      <c r="D286" s="90">
        <v>12246.360049445864</v>
      </c>
      <c r="E286" s="91">
        <v>12347.751051643194</v>
      </c>
      <c r="F286" s="91">
        <v>12491.287250434782</v>
      </c>
      <c r="G286" s="1011">
        <v>-1.1490905293735163</v>
      </c>
      <c r="H286" s="92">
        <v>355.01666666666665</v>
      </c>
      <c r="I286" s="92">
        <v>4.9605365750442676</v>
      </c>
      <c r="J286" s="93">
        <v>-47.058823529411761</v>
      </c>
      <c r="K286" s="93">
        <v>1.4285714285714286</v>
      </c>
      <c r="L286" s="1012">
        <v>-1.1491389580851294</v>
      </c>
    </row>
    <row r="287" spans="1:12" ht="15">
      <c r="A287" s="46" t="s">
        <v>117</v>
      </c>
      <c r="B287" s="47" t="s">
        <v>26</v>
      </c>
      <c r="C287" s="79" t="s">
        <v>254</v>
      </c>
      <c r="D287" s="79">
        <v>12098.156862745098</v>
      </c>
      <c r="E287" s="80" t="s">
        <v>254</v>
      </c>
      <c r="F287" s="80">
        <v>12340.12</v>
      </c>
      <c r="G287" s="1004" t="s">
        <v>100</v>
      </c>
      <c r="H287" s="81" t="s">
        <v>254</v>
      </c>
      <c r="I287" s="81" t="s">
        <v>100</v>
      </c>
      <c r="J287" s="89" t="s">
        <v>100</v>
      </c>
      <c r="K287" s="89">
        <v>0.23809523809523811</v>
      </c>
      <c r="L287" s="1010" t="s">
        <v>100</v>
      </c>
    </row>
    <row r="288" spans="1:12" ht="15">
      <c r="A288" s="46" t="s">
        <v>117</v>
      </c>
      <c r="B288" s="47" t="s">
        <v>27</v>
      </c>
      <c r="C288" s="79">
        <v>12119.372549019608</v>
      </c>
      <c r="D288" s="79">
        <v>11985.135294117646</v>
      </c>
      <c r="E288" s="80">
        <v>12361.76</v>
      </c>
      <c r="F288" s="80">
        <v>12224.838</v>
      </c>
      <c r="G288" s="1004">
        <v>1.1200312020494707</v>
      </c>
      <c r="H288" s="81">
        <v>354.2</v>
      </c>
      <c r="I288" s="81">
        <v>5.5737704918032751</v>
      </c>
      <c r="J288" s="89">
        <v>-40</v>
      </c>
      <c r="K288" s="89">
        <v>0.95238095238095244</v>
      </c>
      <c r="L288" s="1010">
        <v>-0.56391927506408168</v>
      </c>
    </row>
    <row r="289" spans="1:12" ht="15">
      <c r="A289" s="46" t="s">
        <v>117</v>
      </c>
      <c r="B289" s="47" t="s">
        <v>34</v>
      </c>
      <c r="C289" s="1315" t="s">
        <v>254</v>
      </c>
      <c r="D289" s="79" t="s">
        <v>254</v>
      </c>
      <c r="E289" s="80" t="s">
        <v>254</v>
      </c>
      <c r="F289" s="80" t="s">
        <v>254</v>
      </c>
      <c r="G289" s="1004" t="s">
        <v>100</v>
      </c>
      <c r="H289" s="81" t="s">
        <v>254</v>
      </c>
      <c r="I289" s="81" t="s">
        <v>100</v>
      </c>
      <c r="J289" s="89" t="s">
        <v>100</v>
      </c>
      <c r="K289" s="89">
        <v>0.23809523809523811</v>
      </c>
      <c r="L289" s="1010" t="s">
        <v>100</v>
      </c>
    </row>
    <row r="290" spans="1:12" ht="14.25">
      <c r="A290" s="44" t="s">
        <v>117</v>
      </c>
      <c r="B290" s="48" t="s">
        <v>28</v>
      </c>
      <c r="C290" s="90">
        <v>11570.834590742978</v>
      </c>
      <c r="D290" s="90">
        <v>11863.755600961846</v>
      </c>
      <c r="E290" s="91">
        <v>11802.251282557838</v>
      </c>
      <c r="F290" s="91">
        <v>12101.030712981083</v>
      </c>
      <c r="G290" s="1011">
        <v>-2.469041171036253</v>
      </c>
      <c r="H290" s="92">
        <v>334.53652173913042</v>
      </c>
      <c r="I290" s="92">
        <v>5.8345676074754369</v>
      </c>
      <c r="J290" s="93">
        <v>18.556701030927837</v>
      </c>
      <c r="K290" s="93">
        <v>9.1269841269841265</v>
      </c>
      <c r="L290" s="1012">
        <v>1.7729280238757115</v>
      </c>
    </row>
    <row r="291" spans="1:12" ht="15">
      <c r="A291" s="46" t="s">
        <v>117</v>
      </c>
      <c r="B291" s="47" t="s">
        <v>29</v>
      </c>
      <c r="C291" s="79">
        <v>10321.185294117648</v>
      </c>
      <c r="D291" s="79">
        <v>11285.916666666666</v>
      </c>
      <c r="E291" s="80">
        <v>10527.609</v>
      </c>
      <c r="F291" s="80">
        <v>11511.635</v>
      </c>
      <c r="G291" s="1004">
        <v>-8.548099379453916</v>
      </c>
      <c r="H291" s="81">
        <v>325</v>
      </c>
      <c r="I291" s="81">
        <v>7.1546323771843019</v>
      </c>
      <c r="J291" s="89">
        <v>6.666666666666667</v>
      </c>
      <c r="K291" s="89">
        <v>1.2698412698412698</v>
      </c>
      <c r="L291" s="1010">
        <v>0.13261609925749407</v>
      </c>
    </row>
    <row r="292" spans="1:12" ht="15">
      <c r="A292" s="46" t="s">
        <v>117</v>
      </c>
      <c r="B292" s="47" t="s">
        <v>30</v>
      </c>
      <c r="C292" s="79">
        <v>11628.498039215685</v>
      </c>
      <c r="D292" s="79">
        <v>11782.000980392157</v>
      </c>
      <c r="E292" s="80">
        <v>11861.067999999999</v>
      </c>
      <c r="F292" s="80">
        <v>12017.641</v>
      </c>
      <c r="G292" s="1004">
        <v>-1.3028596876874614</v>
      </c>
      <c r="H292" s="81">
        <v>330.6</v>
      </c>
      <c r="I292" s="81">
        <v>7.9686479425212395</v>
      </c>
      <c r="J292" s="89">
        <v>16.666666666666664</v>
      </c>
      <c r="K292" s="89">
        <v>5.5555555555555554</v>
      </c>
      <c r="L292" s="1010">
        <v>1.0066548732204526</v>
      </c>
    </row>
    <row r="293" spans="1:12" ht="15">
      <c r="A293" s="46" t="s">
        <v>117</v>
      </c>
      <c r="B293" s="47" t="s">
        <v>35</v>
      </c>
      <c r="C293" s="79">
        <v>12080.592156862745</v>
      </c>
      <c r="D293" s="79">
        <v>12397.476470588235</v>
      </c>
      <c r="E293" s="80">
        <v>12322.204</v>
      </c>
      <c r="F293" s="80">
        <v>12645.425999999999</v>
      </c>
      <c r="G293" s="1004">
        <v>-2.5560388396563294</v>
      </c>
      <c r="H293" s="81">
        <v>349.3</v>
      </c>
      <c r="I293" s="81">
        <v>-0.71063104036384306</v>
      </c>
      <c r="J293" s="89">
        <v>31.818181818181817</v>
      </c>
      <c r="K293" s="89">
        <v>2.3015873015873018</v>
      </c>
      <c r="L293" s="1010">
        <v>0.63365705139776418</v>
      </c>
    </row>
    <row r="294" spans="1:12" ht="14.25">
      <c r="A294" s="44" t="s">
        <v>117</v>
      </c>
      <c r="B294" s="48" t="s">
        <v>31</v>
      </c>
      <c r="C294" s="90">
        <v>11322.455200732273</v>
      </c>
      <c r="D294" s="90">
        <v>11140.633509604027</v>
      </c>
      <c r="E294" s="91">
        <v>11548.904304746919</v>
      </c>
      <c r="F294" s="91">
        <v>11379.688777460091</v>
      </c>
      <c r="G294" s="1011">
        <v>1.486996090982692</v>
      </c>
      <c r="H294" s="92">
        <v>293.30692307692311</v>
      </c>
      <c r="I294" s="92">
        <v>-0.76249695750475666</v>
      </c>
      <c r="J294" s="93">
        <v>-8.4507042253521121</v>
      </c>
      <c r="K294" s="93">
        <v>10.317460317460316</v>
      </c>
      <c r="L294" s="1012">
        <v>-0.44827129739942606</v>
      </c>
    </row>
    <row r="295" spans="1:12" ht="15">
      <c r="A295" s="46" t="s">
        <v>117</v>
      </c>
      <c r="B295" s="47" t="s">
        <v>32</v>
      </c>
      <c r="C295" s="79">
        <v>11274.635294117648</v>
      </c>
      <c r="D295" s="79" t="s">
        <v>254</v>
      </c>
      <c r="E295" s="80">
        <v>11500.128000000001</v>
      </c>
      <c r="F295" s="80" t="s">
        <v>254</v>
      </c>
      <c r="G295" s="1004" t="s">
        <v>100</v>
      </c>
      <c r="H295" s="81">
        <v>258.5</v>
      </c>
      <c r="I295" s="81" t="s">
        <v>100</v>
      </c>
      <c r="J295" s="89" t="s">
        <v>100</v>
      </c>
      <c r="K295" s="89">
        <v>1.0317460317460316</v>
      </c>
      <c r="L295" s="1010" t="s">
        <v>100</v>
      </c>
    </row>
    <row r="296" spans="1:12" ht="15">
      <c r="A296" s="46" t="s">
        <v>117</v>
      </c>
      <c r="B296" s="47" t="s">
        <v>33</v>
      </c>
      <c r="C296" s="79">
        <v>11224.854901960785</v>
      </c>
      <c r="D296" s="79">
        <v>11064.465686274509</v>
      </c>
      <c r="E296" s="80">
        <v>11449.352000000001</v>
      </c>
      <c r="F296" s="80">
        <v>11285.754999999999</v>
      </c>
      <c r="G296" s="1004">
        <v>1.4495884413581688</v>
      </c>
      <c r="H296" s="81">
        <v>293.8</v>
      </c>
      <c r="I296" s="81">
        <v>-1.6404419149648402</v>
      </c>
      <c r="J296" s="81">
        <v>-11</v>
      </c>
      <c r="K296" s="81">
        <v>7.0634920634920633</v>
      </c>
      <c r="L296" s="1005">
        <v>-0.5180090737331069</v>
      </c>
    </row>
    <row r="297" spans="1:12" ht="15.75" thickBot="1">
      <c r="A297" s="56" t="s">
        <v>117</v>
      </c>
      <c r="B297" s="57" t="s">
        <v>36</v>
      </c>
      <c r="C297" s="82">
        <v>11637.179411764706</v>
      </c>
      <c r="D297" s="82">
        <v>11637.179411764706</v>
      </c>
      <c r="E297" s="83">
        <v>11869.923000000001</v>
      </c>
      <c r="F297" s="83">
        <v>12042.790999999999</v>
      </c>
      <c r="G297" s="1006">
        <v>-1.435447978794937</v>
      </c>
      <c r="H297" s="84">
        <v>307.89999999999998</v>
      </c>
      <c r="I297" s="84">
        <v>-0.54909560723515671</v>
      </c>
      <c r="J297" s="84">
        <v>16.666666666666664</v>
      </c>
      <c r="K297" s="84">
        <v>2.5454545454545454</v>
      </c>
      <c r="L297" s="100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49" t="s">
        <v>437</v>
      </c>
      <c r="B1" s="1349"/>
      <c r="C1" s="1349"/>
      <c r="D1" s="1349"/>
      <c r="E1" s="1349"/>
      <c r="F1" s="1349"/>
      <c r="G1" s="1349"/>
      <c r="H1" s="1349"/>
    </row>
    <row r="2" spans="1:18" ht="40.5">
      <c r="A2" s="839" t="s">
        <v>127</v>
      </c>
      <c r="B2" s="3" t="s">
        <v>9</v>
      </c>
      <c r="C2" s="3"/>
      <c r="D2" s="840" t="s">
        <v>128</v>
      </c>
      <c r="E2" s="1350" t="s">
        <v>129</v>
      </c>
      <c r="F2" s="1351"/>
      <c r="G2" s="1352"/>
      <c r="H2" s="841" t="s">
        <v>130</v>
      </c>
    </row>
    <row r="3" spans="1:18" ht="41.25" thickBot="1">
      <c r="A3" s="614"/>
      <c r="B3" s="1220" t="s">
        <v>486</v>
      </c>
      <c r="C3" s="1220" t="s">
        <v>481</v>
      </c>
      <c r="D3" s="1221" t="s">
        <v>70</v>
      </c>
      <c r="E3" s="895" t="s">
        <v>486</v>
      </c>
      <c r="F3" s="1222" t="s">
        <v>481</v>
      </c>
      <c r="G3" s="855" t="s">
        <v>131</v>
      </c>
      <c r="H3" s="856" t="s">
        <v>132</v>
      </c>
    </row>
    <row r="4" spans="1:18" ht="15.75">
      <c r="A4" s="656" t="s">
        <v>8</v>
      </c>
      <c r="B4" s="842"/>
      <c r="C4" s="842"/>
      <c r="D4" s="843"/>
      <c r="E4" s="844"/>
      <c r="F4" s="844"/>
      <c r="G4" s="845"/>
      <c r="H4" s="846"/>
    </row>
    <row r="5" spans="1:18" ht="15">
      <c r="A5" s="437" t="s">
        <v>308</v>
      </c>
      <c r="B5" s="128">
        <v>12604.752515274682</v>
      </c>
      <c r="C5" s="128">
        <v>12707.926835657461</v>
      </c>
      <c r="D5" s="818">
        <v>-0.8118894743183438</v>
      </c>
      <c r="E5" s="857">
        <v>100</v>
      </c>
      <c r="F5" s="858">
        <v>100</v>
      </c>
      <c r="G5" s="644" t="s">
        <v>100</v>
      </c>
      <c r="H5" s="647">
        <v>7.5543065579471049</v>
      </c>
    </row>
    <row r="6" spans="1:18">
      <c r="A6" s="633" t="s">
        <v>133</v>
      </c>
      <c r="B6" s="79">
        <v>10792.55</v>
      </c>
      <c r="C6" s="79">
        <v>10777.861000000001</v>
      </c>
      <c r="D6" s="819">
        <v>0.13628863834854138</v>
      </c>
      <c r="E6" s="859">
        <v>13.448316816004432</v>
      </c>
      <c r="F6" s="860">
        <v>9.1198115149063597</v>
      </c>
      <c r="G6" s="642">
        <v>47.462661854613089</v>
      </c>
      <c r="H6" s="643">
        <v>58.602443389619495</v>
      </c>
    </row>
    <row r="7" spans="1:18">
      <c r="A7" s="633" t="s">
        <v>134</v>
      </c>
      <c r="B7" s="79">
        <v>15250.608</v>
      </c>
      <c r="C7" s="79">
        <v>15026.031000000001</v>
      </c>
      <c r="D7" s="819">
        <v>1.4945862949437501</v>
      </c>
      <c r="E7" s="859">
        <v>11.12643344462186</v>
      </c>
      <c r="F7" s="860">
        <v>11.810123977205791</v>
      </c>
      <c r="G7" s="642">
        <v>-5.789020791851911</v>
      </c>
      <c r="H7" s="643">
        <v>1.3279653887753924</v>
      </c>
    </row>
    <row r="8" spans="1:18" ht="13.5" thickBot="1">
      <c r="A8" s="634" t="s">
        <v>135</v>
      </c>
      <c r="B8" s="82">
        <v>12537.562</v>
      </c>
      <c r="C8" s="82">
        <v>12584.299000000001</v>
      </c>
      <c r="D8" s="820">
        <v>-0.37139136633674219</v>
      </c>
      <c r="E8" s="861">
        <v>75.425249739373697</v>
      </c>
      <c r="F8" s="862">
        <v>79.070064507887835</v>
      </c>
      <c r="G8" s="645">
        <v>-4.6096013595012817</v>
      </c>
      <c r="H8" s="648">
        <v>2.5964817806497993</v>
      </c>
    </row>
    <row r="9" spans="1:18" ht="15">
      <c r="A9" s="615" t="s">
        <v>309</v>
      </c>
      <c r="B9" s="129">
        <v>10723.333364828672</v>
      </c>
      <c r="C9" s="129">
        <v>10844.163093165207</v>
      </c>
      <c r="D9" s="821">
        <v>-1.1142374685667655</v>
      </c>
      <c r="E9" s="863">
        <v>100</v>
      </c>
      <c r="F9" s="864">
        <v>100</v>
      </c>
      <c r="G9" s="646" t="s">
        <v>100</v>
      </c>
      <c r="H9" s="649">
        <v>20.330696329612088</v>
      </c>
    </row>
    <row r="10" spans="1:18">
      <c r="A10" s="633" t="s">
        <v>133</v>
      </c>
      <c r="B10" s="79" t="s">
        <v>254</v>
      </c>
      <c r="C10" s="79">
        <v>8736.9930000000004</v>
      </c>
      <c r="D10" s="819" t="s">
        <v>100</v>
      </c>
      <c r="E10" s="859">
        <v>2.4645625276366392</v>
      </c>
      <c r="F10" s="860">
        <v>2.353224640591117</v>
      </c>
      <c r="G10" s="642" t="s">
        <v>100</v>
      </c>
      <c r="H10" s="643" t="s">
        <v>100</v>
      </c>
    </row>
    <row r="11" spans="1:18">
      <c r="A11" s="633" t="s">
        <v>134</v>
      </c>
      <c r="B11" s="79">
        <v>15581.671</v>
      </c>
      <c r="C11" s="79">
        <v>15991.384</v>
      </c>
      <c r="D11" s="819">
        <v>-2.5620859332750672</v>
      </c>
      <c r="E11" s="859">
        <v>7.9985649805187755</v>
      </c>
      <c r="F11" s="860">
        <v>7.9832945144968264</v>
      </c>
      <c r="G11" s="642">
        <v>0.19128025396306728</v>
      </c>
      <c r="H11" s="643">
        <v>20.560865191146892</v>
      </c>
    </row>
    <row r="12" spans="1:18" ht="13.5" thickBot="1">
      <c r="A12" s="635" t="s">
        <v>135</v>
      </c>
      <c r="B12" s="79">
        <v>10343.853999999999</v>
      </c>
      <c r="C12" s="79">
        <v>10441.177</v>
      </c>
      <c r="D12" s="819">
        <v>-0.9321075583720142</v>
      </c>
      <c r="E12" s="859">
        <v>89.536872491844576</v>
      </c>
      <c r="F12" s="860">
        <v>89.663480844912044</v>
      </c>
      <c r="G12" s="642">
        <v>-0.14120392368712301</v>
      </c>
      <c r="H12" s="643">
        <v>20.160784664994633</v>
      </c>
      <c r="P12"/>
      <c r="Q12"/>
      <c r="R12"/>
    </row>
    <row r="13" spans="1:18" ht="15.75">
      <c r="A13" s="656" t="s">
        <v>136</v>
      </c>
      <c r="B13" s="657"/>
      <c r="C13" s="657"/>
      <c r="D13" s="822"/>
      <c r="E13" s="865"/>
      <c r="F13" s="865"/>
      <c r="G13" s="658"/>
      <c r="H13" s="659"/>
      <c r="P13"/>
      <c r="Q13"/>
      <c r="R13"/>
    </row>
    <row r="14" spans="1:18" ht="15">
      <c r="A14" s="437" t="s">
        <v>308</v>
      </c>
      <c r="B14" s="128">
        <v>12461.508261681805</v>
      </c>
      <c r="C14" s="128">
        <v>12261.334310601629</v>
      </c>
      <c r="D14" s="818">
        <v>1.6325625418034482</v>
      </c>
      <c r="E14" s="857">
        <v>100</v>
      </c>
      <c r="F14" s="858">
        <v>100</v>
      </c>
      <c r="G14" s="644" t="s">
        <v>100</v>
      </c>
      <c r="H14" s="647">
        <v>14.181605404542822</v>
      </c>
      <c r="P14"/>
      <c r="Q14"/>
      <c r="R14"/>
    </row>
    <row r="15" spans="1:18">
      <c r="A15" s="633" t="s">
        <v>133</v>
      </c>
      <c r="B15" s="79">
        <v>10946.853999999999</v>
      </c>
      <c r="C15" s="79">
        <v>11244.352999999999</v>
      </c>
      <c r="D15" s="819">
        <v>-2.6457636112989324</v>
      </c>
      <c r="E15" s="859">
        <v>5.0500815280689499</v>
      </c>
      <c r="F15" s="860">
        <v>2.2767168466407792</v>
      </c>
      <c r="G15" s="642">
        <v>121.81421179011255</v>
      </c>
      <c r="H15" s="643">
        <v>153.27102803738319</v>
      </c>
    </row>
    <row r="16" spans="1:18">
      <c r="A16" s="633" t="s">
        <v>134</v>
      </c>
      <c r="B16" s="79">
        <v>14838.037</v>
      </c>
      <c r="C16" s="79">
        <v>14744.692999999999</v>
      </c>
      <c r="D16" s="819">
        <v>0.63306845384980859</v>
      </c>
      <c r="E16" s="859">
        <v>2.8651292802236195</v>
      </c>
      <c r="F16" s="860">
        <v>2.3405500292568755</v>
      </c>
      <c r="G16" s="642">
        <v>22.412648497554137</v>
      </c>
      <c r="H16" s="643">
        <v>39.772727272727273</v>
      </c>
    </row>
    <row r="17" spans="1:13" ht="13.5" thickBot="1">
      <c r="A17" s="634" t="s">
        <v>135</v>
      </c>
      <c r="B17" s="82">
        <v>12470.630999999999</v>
      </c>
      <c r="C17" s="82">
        <v>12224.671</v>
      </c>
      <c r="D17" s="820">
        <v>2.0119968872781864</v>
      </c>
      <c r="E17" s="861">
        <v>92.084789191707429</v>
      </c>
      <c r="F17" s="862">
        <v>95.382733124102344</v>
      </c>
      <c r="G17" s="645">
        <v>-3.4575900945341598</v>
      </c>
      <c r="H17" s="648">
        <v>10.233673526295256</v>
      </c>
    </row>
    <row r="18" spans="1:13" ht="15">
      <c r="A18" s="615" t="s">
        <v>309</v>
      </c>
      <c r="B18" s="129">
        <v>10180.046</v>
      </c>
      <c r="C18" s="129">
        <v>10512.019391359292</v>
      </c>
      <c r="D18" s="821">
        <v>-3.158036329652973</v>
      </c>
      <c r="E18" s="863">
        <v>100</v>
      </c>
      <c r="F18" s="864">
        <v>100</v>
      </c>
      <c r="G18" s="646" t="s">
        <v>100</v>
      </c>
      <c r="H18" s="649">
        <v>15.129136719058517</v>
      </c>
    </row>
    <row r="19" spans="1:13">
      <c r="A19" s="633" t="s">
        <v>133</v>
      </c>
      <c r="B19" s="79" t="s">
        <v>100</v>
      </c>
      <c r="C19" s="79" t="s">
        <v>254</v>
      </c>
      <c r="D19" s="819" t="s">
        <v>100</v>
      </c>
      <c r="E19" s="859">
        <v>0</v>
      </c>
      <c r="F19" s="860">
        <v>0.17771108127320118</v>
      </c>
      <c r="G19" s="642" t="s">
        <v>100</v>
      </c>
      <c r="H19" s="643" t="s">
        <v>100</v>
      </c>
    </row>
    <row r="20" spans="1:13">
      <c r="A20" s="633" t="s">
        <v>134</v>
      </c>
      <c r="B20" s="79" t="s">
        <v>100</v>
      </c>
      <c r="C20" s="79" t="s">
        <v>100</v>
      </c>
      <c r="D20" s="819" t="s">
        <v>100</v>
      </c>
      <c r="E20" s="859">
        <v>0</v>
      </c>
      <c r="F20" s="860">
        <v>0</v>
      </c>
      <c r="G20" s="642" t="s">
        <v>100</v>
      </c>
      <c r="H20" s="643" t="s">
        <v>100</v>
      </c>
    </row>
    <row r="21" spans="1:13" ht="13.5" thickBot="1">
      <c r="A21" s="635" t="s">
        <v>135</v>
      </c>
      <c r="B21" s="79">
        <v>10180.046</v>
      </c>
      <c r="C21" s="79">
        <v>10514.964</v>
      </c>
      <c r="D21" s="819">
        <v>-3.1851559358643518</v>
      </c>
      <c r="E21" s="859">
        <v>100</v>
      </c>
      <c r="F21" s="860">
        <v>99.822288918726798</v>
      </c>
      <c r="G21" s="642">
        <v>0.17802745578984921</v>
      </c>
      <c r="H21" s="643">
        <v>15.334098192032267</v>
      </c>
    </row>
    <row r="22" spans="1:13" ht="15.75">
      <c r="A22" s="656" t="s">
        <v>137</v>
      </c>
      <c r="B22" s="657"/>
      <c r="C22" s="657"/>
      <c r="D22" s="822"/>
      <c r="E22" s="865"/>
      <c r="F22" s="865"/>
      <c r="G22" s="658"/>
      <c r="H22" s="659"/>
    </row>
    <row r="23" spans="1:13" ht="15">
      <c r="A23" s="437" t="s">
        <v>308</v>
      </c>
      <c r="B23" s="128">
        <v>12724.439195960511</v>
      </c>
      <c r="C23" s="1026">
        <v>12867.65213714452</v>
      </c>
      <c r="D23" s="818">
        <v>-1.112968703673624</v>
      </c>
      <c r="E23" s="857">
        <v>100</v>
      </c>
      <c r="F23" s="858">
        <v>100</v>
      </c>
      <c r="G23" s="644" t="s">
        <v>100</v>
      </c>
      <c r="H23" s="647">
        <v>3.5588339965705775</v>
      </c>
    </row>
    <row r="24" spans="1:13">
      <c r="A24" s="633" t="s">
        <v>133</v>
      </c>
      <c r="B24" s="79">
        <v>10724.605</v>
      </c>
      <c r="C24" s="79">
        <v>10706.442999999999</v>
      </c>
      <c r="D24" s="819">
        <v>0.16963617141566309</v>
      </c>
      <c r="E24" s="859">
        <v>22.429629166796836</v>
      </c>
      <c r="F24" s="860">
        <v>18.429907146785727</v>
      </c>
      <c r="G24" s="642">
        <v>21.702344933998663</v>
      </c>
      <c r="H24" s="643">
        <v>26.033529360133411</v>
      </c>
    </row>
    <row r="25" spans="1:13">
      <c r="A25" s="633" t="s">
        <v>134</v>
      </c>
      <c r="B25" s="79">
        <v>15401.663</v>
      </c>
      <c r="C25" s="79">
        <v>15126.156999999999</v>
      </c>
      <c r="D25" s="819">
        <v>1.8213879440759557</v>
      </c>
      <c r="E25" s="859">
        <v>19.350807585366613</v>
      </c>
      <c r="F25" s="860">
        <v>20.652560742825713</v>
      </c>
      <c r="G25" s="642">
        <v>-6.3031077534116573</v>
      </c>
      <c r="H25" s="643">
        <v>-2.968590898409968</v>
      </c>
    </row>
    <row r="26" spans="1:13" ht="16.5" thickBot="1">
      <c r="A26" s="634" t="s">
        <v>135</v>
      </c>
      <c r="B26" s="82">
        <v>12605.048000000001</v>
      </c>
      <c r="C26" s="82">
        <v>12755.812</v>
      </c>
      <c r="D26" s="820">
        <v>-1.1819239731661082</v>
      </c>
      <c r="E26" s="861">
        <v>58.21956324783654</v>
      </c>
      <c r="F26" s="862">
        <v>60.917532110388549</v>
      </c>
      <c r="G26" s="645">
        <v>-4.4288873319146038</v>
      </c>
      <c r="H26" s="648">
        <v>-1.0276700833820183</v>
      </c>
      <c r="J26" s="112"/>
      <c r="K26" s="106"/>
      <c r="L26" s="106"/>
      <c r="M26" s="106"/>
    </row>
    <row r="27" spans="1:13" ht="15">
      <c r="A27" s="615" t="s">
        <v>309</v>
      </c>
      <c r="B27" s="129">
        <v>11412.46392649295</v>
      </c>
      <c r="C27" s="129">
        <v>11419.183594970242</v>
      </c>
      <c r="D27" s="821">
        <v>-5.8845436903662861E-2</v>
      </c>
      <c r="E27" s="863">
        <v>100</v>
      </c>
      <c r="F27" s="864">
        <v>100</v>
      </c>
      <c r="G27" s="646" t="s">
        <v>100</v>
      </c>
      <c r="H27" s="649">
        <v>33.481267416658071</v>
      </c>
      <c r="J27" s="1348"/>
      <c r="K27" s="1348"/>
      <c r="L27" s="1348"/>
      <c r="M27" s="1348"/>
    </row>
    <row r="28" spans="1:13">
      <c r="A28" s="633" t="s">
        <v>133</v>
      </c>
      <c r="B28" s="79" t="s">
        <v>254</v>
      </c>
      <c r="C28" s="79" t="s">
        <v>254</v>
      </c>
      <c r="D28" s="819" t="s">
        <v>100</v>
      </c>
      <c r="E28" s="859">
        <v>1.1727106368720845</v>
      </c>
      <c r="F28" s="860">
        <v>1.3967729727870093</v>
      </c>
      <c r="G28" s="642" t="s">
        <v>100</v>
      </c>
      <c r="H28" s="643" t="s">
        <v>100</v>
      </c>
    </row>
    <row r="29" spans="1:13">
      <c r="A29" s="633" t="s">
        <v>134</v>
      </c>
      <c r="B29" s="79">
        <v>15687.446</v>
      </c>
      <c r="C29" s="79">
        <v>16741.169000000002</v>
      </c>
      <c r="D29" s="819">
        <v>-6.2942020357120914</v>
      </c>
      <c r="E29" s="859">
        <v>14.428206912549294</v>
      </c>
      <c r="F29" s="860">
        <v>14.944782743317164</v>
      </c>
      <c r="G29" s="642">
        <v>-3.4565630002140142</v>
      </c>
      <c r="H29" s="643">
        <v>28.867403314917127</v>
      </c>
    </row>
    <row r="30" spans="1:13" ht="13.5" thickBot="1">
      <c r="A30" s="635" t="s">
        <v>135</v>
      </c>
      <c r="B30" s="79">
        <v>10740.956</v>
      </c>
      <c r="C30" s="79">
        <v>10539.607</v>
      </c>
      <c r="D30" s="819">
        <v>1.9104033006164287</v>
      </c>
      <c r="E30" s="859">
        <v>84.399082450578632</v>
      </c>
      <c r="F30" s="860">
        <v>83.658444283895832</v>
      </c>
      <c r="G30" s="642">
        <v>0.88531190488008138</v>
      </c>
      <c r="H30" s="643">
        <v>34.662992967882552</v>
      </c>
    </row>
    <row r="31" spans="1:13" ht="15.75">
      <c r="A31" s="656" t="s">
        <v>138</v>
      </c>
      <c r="B31" s="657"/>
      <c r="C31" s="657"/>
      <c r="D31" s="822"/>
      <c r="E31" s="865"/>
      <c r="F31" s="865"/>
      <c r="G31" s="658"/>
      <c r="H31" s="659"/>
    </row>
    <row r="32" spans="1:13" ht="15">
      <c r="A32" s="437" t="s">
        <v>308</v>
      </c>
      <c r="B32" s="128">
        <v>12672.24495968892</v>
      </c>
      <c r="C32" s="128">
        <v>13382.550266455195</v>
      </c>
      <c r="D32" s="818">
        <v>-5.3076976557056676</v>
      </c>
      <c r="E32" s="857">
        <v>100</v>
      </c>
      <c r="F32" s="858">
        <v>100</v>
      </c>
      <c r="G32" s="644" t="s">
        <v>100</v>
      </c>
      <c r="H32" s="647">
        <v>1.9693365054189793</v>
      </c>
    </row>
    <row r="33" spans="1:8">
      <c r="A33" s="633" t="s">
        <v>133</v>
      </c>
      <c r="B33" s="79" t="s">
        <v>254</v>
      </c>
      <c r="C33" s="79" t="s">
        <v>254</v>
      </c>
      <c r="D33" s="819" t="s">
        <v>100</v>
      </c>
      <c r="E33" s="859">
        <v>11.972348239360555</v>
      </c>
      <c r="F33" s="860">
        <v>0.76658736452550891</v>
      </c>
      <c r="G33" s="642" t="s">
        <v>100</v>
      </c>
      <c r="H33" s="643" t="s">
        <v>100</v>
      </c>
    </row>
    <row r="34" spans="1:8">
      <c r="A34" s="633" t="s">
        <v>134</v>
      </c>
      <c r="B34" s="79" t="s">
        <v>254</v>
      </c>
      <c r="C34" s="79" t="s">
        <v>254</v>
      </c>
      <c r="D34" s="819" t="s">
        <v>100</v>
      </c>
      <c r="E34" s="859">
        <v>11.363145387772738</v>
      </c>
      <c r="F34" s="860">
        <v>11.256498369900433</v>
      </c>
      <c r="G34" s="642" t="s">
        <v>100</v>
      </c>
      <c r="H34" s="643" t="s">
        <v>100</v>
      </c>
    </row>
    <row r="35" spans="1:8" ht="13.5" thickBot="1">
      <c r="A35" s="634" t="s">
        <v>135</v>
      </c>
      <c r="B35" s="82">
        <v>12619.483</v>
      </c>
      <c r="C35" s="82">
        <v>13229.632</v>
      </c>
      <c r="D35" s="820">
        <v>-4.6119876955005203</v>
      </c>
      <c r="E35" s="861">
        <v>76.664506372866711</v>
      </c>
      <c r="F35" s="862">
        <v>87.976914265574052</v>
      </c>
      <c r="G35" s="645">
        <v>-12.858382209858842</v>
      </c>
      <c r="H35" s="648">
        <v>-11.142270519304923</v>
      </c>
    </row>
    <row r="36" spans="1:8" ht="15">
      <c r="A36" s="615" t="s">
        <v>309</v>
      </c>
      <c r="B36" s="129">
        <v>10940.408356332953</v>
      </c>
      <c r="C36" s="129">
        <v>10849.539896718099</v>
      </c>
      <c r="D36" s="821">
        <v>0.83753283991647565</v>
      </c>
      <c r="E36" s="863">
        <v>100</v>
      </c>
      <c r="F36" s="864">
        <v>100</v>
      </c>
      <c r="G36" s="646" t="s">
        <v>100</v>
      </c>
      <c r="H36" s="649">
        <v>14.358948585213849</v>
      </c>
    </row>
    <row r="37" spans="1:8">
      <c r="A37" s="633" t="s">
        <v>133</v>
      </c>
      <c r="B37" s="79" t="s">
        <v>254</v>
      </c>
      <c r="C37" s="79" t="s">
        <v>254</v>
      </c>
      <c r="D37" s="819" t="s">
        <v>100</v>
      </c>
      <c r="E37" s="859">
        <v>10.98268436318889</v>
      </c>
      <c r="F37" s="860">
        <v>9.2878323365331461</v>
      </c>
      <c r="G37" s="642" t="s">
        <v>100</v>
      </c>
      <c r="H37" s="643" t="s">
        <v>100</v>
      </c>
    </row>
    <row r="38" spans="1:8">
      <c r="A38" s="633" t="s">
        <v>134</v>
      </c>
      <c r="B38" s="79" t="s">
        <v>254</v>
      </c>
      <c r="C38" s="79" t="s">
        <v>254</v>
      </c>
      <c r="D38" s="819" t="s">
        <v>100</v>
      </c>
      <c r="E38" s="859">
        <v>17.530983563329524</v>
      </c>
      <c r="F38" s="860">
        <v>18.133386942755187</v>
      </c>
      <c r="G38" s="642" t="s">
        <v>100</v>
      </c>
      <c r="H38" s="643" t="s">
        <v>100</v>
      </c>
    </row>
    <row r="39" spans="1:8" ht="13.5" thickBot="1">
      <c r="A39" s="634" t="s">
        <v>135</v>
      </c>
      <c r="B39" s="82" t="s">
        <v>254</v>
      </c>
      <c r="C39" s="82" t="s">
        <v>254</v>
      </c>
      <c r="D39" s="820" t="s">
        <v>100</v>
      </c>
      <c r="E39" s="861">
        <v>71.486332073481577</v>
      </c>
      <c r="F39" s="862">
        <v>72.578780720711663</v>
      </c>
      <c r="G39" s="645" t="s">
        <v>100</v>
      </c>
      <c r="H39" s="648" t="s">
        <v>100</v>
      </c>
    </row>
    <row r="40" spans="1:8" ht="14.25" customHeight="1">
      <c r="A40" s="112" t="s">
        <v>310</v>
      </c>
      <c r="B40" s="106"/>
      <c r="C40" s="112"/>
      <c r="D40" s="106"/>
    </row>
    <row r="41" spans="1:8" ht="5.25" customHeight="1">
      <c r="A41" s="1353"/>
      <c r="B41" s="1353"/>
      <c r="C41" s="1353"/>
      <c r="D41" s="1353"/>
    </row>
    <row r="42" spans="1:8" ht="15">
      <c r="A42" s="113" t="s">
        <v>61</v>
      </c>
      <c r="B42" s="114"/>
    </row>
    <row r="43" spans="1:8" ht="15">
      <c r="A43" s="111" t="s">
        <v>96</v>
      </c>
      <c r="B43" s="1354" t="s">
        <v>62</v>
      </c>
      <c r="C43" s="1355"/>
      <c r="D43" s="1355"/>
      <c r="E43" s="1355"/>
      <c r="F43" s="1355"/>
      <c r="G43" s="1355"/>
      <c r="H43" s="1356"/>
    </row>
    <row r="44" spans="1:8" ht="15">
      <c r="A44" s="111" t="s">
        <v>63</v>
      </c>
      <c r="B44" s="1354" t="s">
        <v>64</v>
      </c>
      <c r="C44" s="1355"/>
      <c r="D44" s="1355"/>
      <c r="E44" s="1355"/>
      <c r="F44" s="1355"/>
      <c r="G44" s="1355"/>
      <c r="H44" s="1356"/>
    </row>
    <row r="45" spans="1:8" ht="15">
      <c r="A45" s="111" t="s">
        <v>65</v>
      </c>
      <c r="B45" s="1354" t="s">
        <v>66</v>
      </c>
      <c r="C45" s="1355"/>
      <c r="D45" s="1355"/>
      <c r="E45" s="1355"/>
      <c r="F45" s="1355"/>
      <c r="G45" s="1355"/>
      <c r="H45" s="1356"/>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482</v>
      </c>
      <c r="B2" s="834"/>
      <c r="C2" s="834"/>
      <c r="D2" s="834"/>
      <c r="E2" s="834"/>
      <c r="F2" s="106"/>
      <c r="G2" s="106"/>
      <c r="H2" s="106"/>
    </row>
    <row r="3" spans="1:8" ht="30.75" customHeight="1">
      <c r="A3" s="1357" t="s">
        <v>139</v>
      </c>
      <c r="B3" s="1359" t="s">
        <v>140</v>
      </c>
      <c r="C3" s="1360"/>
      <c r="D3" s="1361" t="s">
        <v>314</v>
      </c>
      <c r="E3" s="1362"/>
    </row>
    <row r="4" spans="1:8" ht="16.5" thickBot="1">
      <c r="A4" s="1358"/>
      <c r="B4" s="877" t="s">
        <v>141</v>
      </c>
      <c r="C4" s="1133" t="s">
        <v>142</v>
      </c>
      <c r="D4" s="1127" t="s">
        <v>141</v>
      </c>
      <c r="E4" s="878" t="s">
        <v>142</v>
      </c>
      <c r="G4" s="115" t="s">
        <v>143</v>
      </c>
      <c r="H4" s="116"/>
    </row>
    <row r="5" spans="1:8" ht="17.25" customHeight="1" thickBot="1">
      <c r="A5" s="872" t="s">
        <v>144</v>
      </c>
      <c r="B5" s="873">
        <v>27267.65</v>
      </c>
      <c r="C5" s="1134">
        <v>21938.704000000002</v>
      </c>
      <c r="D5" s="1128">
        <v>-1.4196255047347019</v>
      </c>
      <c r="E5" s="874">
        <v>-2.8610440787629914</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v>28479.245999999999</v>
      </c>
      <c r="C7" s="1136">
        <v>22812.053</v>
      </c>
      <c r="D7" s="1130">
        <v>-2.7620906744976232</v>
      </c>
      <c r="E7" s="1093">
        <v>-1.9609231037538766</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t="s">
        <v>100</v>
      </c>
      <c r="C9" s="1136" t="s">
        <v>254</v>
      </c>
      <c r="D9" s="1130" t="s">
        <v>100</v>
      </c>
      <c r="E9" s="1093" t="s">
        <v>100</v>
      </c>
      <c r="G9" s="121" t="s">
        <v>155</v>
      </c>
      <c r="H9" s="122" t="s">
        <v>156</v>
      </c>
    </row>
    <row r="10" spans="1:8" ht="18" customHeight="1">
      <c r="A10" s="616" t="s">
        <v>157</v>
      </c>
      <c r="B10" s="617" t="s">
        <v>254</v>
      </c>
      <c r="C10" s="1136">
        <v>19276.128000000001</v>
      </c>
      <c r="D10" s="1131" t="s">
        <v>100</v>
      </c>
      <c r="E10" s="1093">
        <v>-5.918445070056265</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21744.530999999999</v>
      </c>
      <c r="D12" s="1130" t="s">
        <v>100</v>
      </c>
      <c r="E12" s="1093">
        <v>-2.4188310901521364</v>
      </c>
      <c r="G12" s="121" t="s">
        <v>164</v>
      </c>
      <c r="H12" s="122" t="s">
        <v>165</v>
      </c>
    </row>
    <row r="13" spans="1:8" ht="18" customHeight="1" thickBot="1">
      <c r="A13" s="618" t="s">
        <v>166</v>
      </c>
      <c r="B13" s="1050" t="s">
        <v>254</v>
      </c>
      <c r="C13" s="1137">
        <v>19968.251</v>
      </c>
      <c r="D13" s="1132" t="s">
        <v>100</v>
      </c>
      <c r="E13" s="1094">
        <v>-15.958539562289561</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O36" sqref="O36"/>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67" t="s">
        <v>426</v>
      </c>
      <c r="B1" s="1367"/>
      <c r="C1" s="1367"/>
      <c r="D1" s="1367"/>
      <c r="E1" s="1367"/>
      <c r="F1" s="1367"/>
      <c r="G1" s="625"/>
      <c r="H1" s="625"/>
    </row>
    <row r="2" spans="1:8" ht="13.5" customHeight="1" thickBot="1"/>
    <row r="3" spans="1:8" ht="27" customHeight="1">
      <c r="A3" s="1363" t="s">
        <v>73</v>
      </c>
      <c r="B3" s="1363" t="s">
        <v>118</v>
      </c>
      <c r="C3" s="1368" t="s">
        <v>82</v>
      </c>
      <c r="D3" s="1369"/>
      <c r="E3" s="1370"/>
      <c r="F3" s="1365" t="s">
        <v>119</v>
      </c>
      <c r="G3" s="1366"/>
      <c r="H3" s="106"/>
    </row>
    <row r="4" spans="1:8" ht="32.25" customHeight="1" thickBot="1">
      <c r="A4" s="1364"/>
      <c r="B4" s="1364"/>
      <c r="C4" s="1144">
        <v>44010</v>
      </c>
      <c r="D4" s="1145">
        <v>44003</v>
      </c>
      <c r="E4" s="1146">
        <v>43646</v>
      </c>
      <c r="F4" s="868" t="s">
        <v>344</v>
      </c>
      <c r="G4" s="869" t="s">
        <v>120</v>
      </c>
      <c r="H4" s="106"/>
    </row>
    <row r="5" spans="1:8" ht="29.25" customHeight="1">
      <c r="A5" s="916" t="s">
        <v>124</v>
      </c>
      <c r="B5" s="1028" t="s">
        <v>324</v>
      </c>
      <c r="C5" s="870">
        <v>563.91</v>
      </c>
      <c r="D5" s="1100">
        <v>596.07000000000005</v>
      </c>
      <c r="E5" s="1081">
        <v>613.14</v>
      </c>
      <c r="F5" s="1223">
        <v>-5.3953394735517772</v>
      </c>
      <c r="G5" s="1224">
        <v>-8.029161366082791</v>
      </c>
      <c r="H5" s="106"/>
    </row>
    <row r="6" spans="1:8" ht="28.5" customHeight="1" thickBot="1">
      <c r="A6" s="917" t="s">
        <v>125</v>
      </c>
      <c r="B6" s="1027" t="s">
        <v>324</v>
      </c>
      <c r="C6" s="1082">
        <v>722.57</v>
      </c>
      <c r="D6" s="1101">
        <v>874.41</v>
      </c>
      <c r="E6" s="1083">
        <v>825.14</v>
      </c>
      <c r="F6" s="1225">
        <v>-17.364851728594129</v>
      </c>
      <c r="G6" s="1226">
        <v>-12.430617834549281</v>
      </c>
      <c r="H6" s="106"/>
    </row>
    <row r="7" spans="1:8" ht="32.25" customHeight="1" thickBot="1">
      <c r="A7" s="918" t="s">
        <v>121</v>
      </c>
      <c r="B7" s="1029" t="s">
        <v>122</v>
      </c>
      <c r="C7" s="1082" t="s">
        <v>100</v>
      </c>
      <c r="D7" s="1140" t="s">
        <v>100</v>
      </c>
      <c r="E7" s="1141">
        <v>10.43</v>
      </c>
      <c r="F7" s="1142" t="s">
        <v>100</v>
      </c>
      <c r="G7" s="1143" t="s">
        <v>100</v>
      </c>
      <c r="H7" s="106"/>
    </row>
    <row r="8" spans="1:8" s="106" customFormat="1" ht="15.75">
      <c r="A8" s="908" t="s">
        <v>438</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V16" sqref="V16"/>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74" t="s">
        <v>89</v>
      </c>
      <c r="C1" s="1374"/>
      <c r="D1" s="1374"/>
      <c r="E1" s="1374"/>
      <c r="F1" s="8"/>
      <c r="G1" s="7"/>
    </row>
    <row r="2" spans="2:17" ht="20.25" thickBot="1">
      <c r="B2" s="838"/>
      <c r="C2" s="7"/>
      <c r="D2" s="7"/>
      <c r="E2" s="7"/>
      <c r="F2" s="7"/>
      <c r="H2" s="61"/>
      <c r="I2" s="61"/>
      <c r="J2" s="61"/>
      <c r="K2" s="61"/>
      <c r="L2" s="61"/>
      <c r="M2" s="61"/>
      <c r="N2" s="61"/>
      <c r="O2" s="61"/>
      <c r="P2" s="61"/>
      <c r="Q2" s="61"/>
    </row>
    <row r="3" spans="2:17" ht="25.5" customHeight="1">
      <c r="B3" s="1191"/>
      <c r="C3" s="1070" t="s">
        <v>315</v>
      </c>
      <c r="D3" s="1071"/>
      <c r="E3" s="1072" t="s">
        <v>69</v>
      </c>
      <c r="F3" s="1372"/>
    </row>
    <row r="4" spans="2:17" ht="34.5" customHeight="1" thickBot="1">
      <c r="B4" s="1190" t="s">
        <v>43</v>
      </c>
      <c r="C4" s="1167">
        <v>44008</v>
      </c>
      <c r="D4" s="1167">
        <v>44001</v>
      </c>
      <c r="E4" s="1073" t="s">
        <v>311</v>
      </c>
      <c r="F4" s="1373"/>
      <c r="G4" s="637" t="s">
        <v>42</v>
      </c>
      <c r="H4" s="105"/>
      <c r="I4" s="105"/>
      <c r="J4" s="105"/>
      <c r="K4" s="105"/>
      <c r="L4" s="105"/>
      <c r="M4" s="105"/>
      <c r="N4" s="105"/>
      <c r="O4" s="105"/>
      <c r="P4" s="105"/>
      <c r="Q4" s="105"/>
    </row>
    <row r="5" spans="2:17" ht="29.25" customHeight="1">
      <c r="B5" s="1031" t="s">
        <v>316</v>
      </c>
      <c r="C5" s="1074"/>
      <c r="D5" s="1074"/>
      <c r="E5" s="1075"/>
      <c r="F5" s="10"/>
      <c r="G5" s="1371" t="s">
        <v>343</v>
      </c>
      <c r="H5" s="1371"/>
      <c r="I5" s="1371"/>
      <c r="J5" s="1371"/>
      <c r="K5" s="1371"/>
      <c r="L5" s="1371"/>
      <c r="M5" s="1371"/>
      <c r="N5" s="1371"/>
      <c r="O5" s="1371"/>
      <c r="P5" s="1371"/>
      <c r="Q5" s="1371"/>
    </row>
    <row r="6" spans="2:17" ht="21" customHeight="1">
      <c r="B6" s="619" t="s">
        <v>44</v>
      </c>
      <c r="C6" s="1076" t="s">
        <v>100</v>
      </c>
      <c r="D6" s="1076" t="s">
        <v>100</v>
      </c>
      <c r="E6" s="1023" t="s">
        <v>100</v>
      </c>
      <c r="F6" s="10"/>
      <c r="G6" s="1371"/>
      <c r="H6" s="1371"/>
      <c r="I6" s="1371"/>
      <c r="J6" s="1371"/>
      <c r="K6" s="1371"/>
      <c r="L6" s="1371"/>
      <c r="M6" s="1371"/>
      <c r="N6" s="1371"/>
      <c r="O6" s="1371"/>
      <c r="P6" s="1371"/>
      <c r="Q6" s="1371"/>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351</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8" t="s">
        <v>100</v>
      </c>
      <c r="E13" s="1023" t="s">
        <v>100</v>
      </c>
      <c r="F13" s="16"/>
      <c r="G13" s="23"/>
      <c r="H13" s="23"/>
      <c r="I13" s="20"/>
      <c r="J13" s="21"/>
      <c r="K13" s="11"/>
      <c r="L13" s="22"/>
    </row>
    <row r="14" spans="2:17" ht="15.75">
      <c r="B14" s="619" t="s">
        <v>45</v>
      </c>
      <c r="C14" s="1078" t="s">
        <v>100</v>
      </c>
      <c r="D14" s="1078"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351</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1078" t="s">
        <v>100</v>
      </c>
      <c r="E20" s="1023" t="s">
        <v>100</v>
      </c>
      <c r="F20" s="16"/>
      <c r="G20" s="23"/>
      <c r="H20" s="23"/>
      <c r="I20" s="20"/>
      <c r="J20" s="21"/>
      <c r="K20" s="11"/>
      <c r="L20" s="22"/>
    </row>
    <row r="21" spans="2:15" ht="15.75">
      <c r="B21" s="619" t="s">
        <v>45</v>
      </c>
      <c r="C21" s="1078" t="s">
        <v>100</v>
      </c>
      <c r="D21" s="1078"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351</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I-IV_2020</vt:lpstr>
      <vt:lpstr>Eksport I-IV_2020</vt:lpstr>
      <vt:lpstr>Import_I-IV_2020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2020-07-02T13:54:43Z</dcterms:modified>
</cp:coreProperties>
</file>