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53503877-46F4-467D-90C3-19F721047E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<sst xmlns="http://schemas.openxmlformats.org/spreadsheetml/2006/main" count="76" uniqueCount="44">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</sst>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K143" sqref="K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73102.142699999997</v>
      </c>
      <c r="C143" s="99">
        <f>SUM(C131:C142)</f>
        <v>11472.902499999998</v>
      </c>
      <c r="D143" s="100">
        <f>C143/B143</f>
        <v>0.15694345030463791</v>
      </c>
      <c r="E143" s="101">
        <f>SUM(E131:E142)</f>
        <v>1114.9312000000002</v>
      </c>
      <c r="F143" s="102">
        <f>E143/B143</f>
        <v>1.5251689742878088E-2</v>
      </c>
      <c r="G143" s="103"/>
      <c r="H143" s="65">
        <v>1.5487518671597025E-2</v>
      </c>
      <c r="I143" s="63">
        <v>0.22543548644847042</v>
      </c>
      <c r="J143" s="63">
        <v>6.4851220838428314E-2</v>
      </c>
      <c r="K143" s="63">
        <v>0.40996114057816802</v>
      </c>
      <c r="L143" s="63">
        <v>0.20040652652442706</v>
      </c>
      <c r="M143" s="63">
        <v>7.5824791111081896E-2</v>
      </c>
      <c r="N143" s="65">
        <v>3.0099541801802752E-3</v>
      </c>
      <c r="O143" s="65">
        <v>5.0233616476470259E-3</v>
      </c>
      <c r="P143" s="61">
        <v>0.42165770197047864</v>
      </c>
      <c r="Q143" s="63">
        <v>0.57795664312312967</v>
      </c>
      <c r="R143" s="66">
        <v>3.8565490639168364E-4</v>
      </c>
      <c r="S143" s="61">
        <v>8.612227649185589E-3</v>
      </c>
      <c r="T143" s="63">
        <v>5.0879059568518827E-2</v>
      </c>
      <c r="U143" s="63">
        <v>0.23871051135852145</v>
      </c>
      <c r="V143" s="66">
        <v>0.70179820142377414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3"/>
      <c r="H144" s="124"/>
      <c r="I144" s="124"/>
      <c r="J144" s="124"/>
      <c r="K144" s="124"/>
      <c r="L144" s="124"/>
      <c r="M144" s="124"/>
      <c r="N144" s="124"/>
      <c r="O144" s="124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5" t="s">
        <v>34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6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7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8">
        <v>2868.1161000000002</v>
      </c>
      <c r="C148" s="128">
        <v>1130.85717</v>
      </c>
      <c r="D148" s="33">
        <v>0.39428570203277336</v>
      </c>
      <c r="E148" s="129">
        <v>18.890300000000003</v>
      </c>
      <c r="F148" s="130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1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8">
        <v>6175.2444000000005</v>
      </c>
      <c r="C149" s="128">
        <v>1559.6780999999999</v>
      </c>
      <c r="D149" s="33">
        <v>0.25256945295962696</v>
      </c>
      <c r="E149" s="129">
        <v>14.663819999999999</v>
      </c>
      <c r="F149" s="130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1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8">
        <v>3833.9618000000005</v>
      </c>
      <c r="C150" s="128">
        <v>985.17830000000004</v>
      </c>
      <c r="D150" s="33">
        <v>0.25696090660058218</v>
      </c>
      <c r="E150" s="129">
        <v>57.549400000000006</v>
      </c>
      <c r="F150" s="130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1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8">
        <v>2377.7606000000001</v>
      </c>
      <c r="C151" s="128">
        <v>1124.5345</v>
      </c>
      <c r="D151" s="33">
        <v>0.4729384867425257</v>
      </c>
      <c r="E151" s="129">
        <v>59.401300000000006</v>
      </c>
      <c r="F151" s="130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1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8">
        <v>2222.2703000000001</v>
      </c>
      <c r="C152" s="128">
        <v>995.32670000000007</v>
      </c>
      <c r="D152" s="33">
        <v>0.44788732495772499</v>
      </c>
      <c r="E152" s="129">
        <v>66.902199999999993</v>
      </c>
      <c r="F152" s="130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1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8">
        <v>2450.828</v>
      </c>
      <c r="C153" s="128">
        <v>966.54169999999999</v>
      </c>
      <c r="D153" s="33">
        <v>0.39437353416886051</v>
      </c>
      <c r="E153" s="129">
        <v>87.76939999999999</v>
      </c>
      <c r="F153" s="130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1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8">
        <v>2921.8949000000002</v>
      </c>
      <c r="C154" s="128">
        <v>757.24829999999997</v>
      </c>
      <c r="D154" s="33">
        <v>0.25916342849977247</v>
      </c>
      <c r="E154" s="129">
        <v>84.308899999999994</v>
      </c>
      <c r="F154" s="130">
        <v>2.8854186370632286E-2</v>
      </c>
      <c r="G154" s="132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1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8">
        <v>2720.9264000000003</v>
      </c>
      <c r="C155" s="128">
        <v>1050.9834000000001</v>
      </c>
      <c r="D155" s="33">
        <v>0.38625940047477947</v>
      </c>
      <c r="E155" s="129">
        <v>103.75279999999999</v>
      </c>
      <c r="F155" s="130">
        <v>3.8131424650075053E-2</v>
      </c>
      <c r="G155" s="132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1"/>
      <c r="Y155" s="27"/>
      <c r="Z155" s="120"/>
      <c r="AA155" s="120"/>
      <c r="AB155" s="120"/>
      <c r="AC155" s="120"/>
    </row>
    <row r="156" spans="1:29" ht="14.4" x14ac:dyDescent="0.3">
      <c r="A156" s="133" t="s">
        <v>37</v>
      </c>
      <c r="B156" s="134">
        <v>3217.6671000000001</v>
      </c>
      <c r="C156" s="134">
        <v>911.79880000000003</v>
      </c>
      <c r="D156" s="45">
        <v>0.28337263354558961</v>
      </c>
      <c r="E156" s="135">
        <v>111.94290000000001</v>
      </c>
      <c r="F156" s="136">
        <v>3.4790081298341893E-2</v>
      </c>
      <c r="G156" s="137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1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4">
        <v>4633.6657000000005</v>
      </c>
      <c r="C157" s="134">
        <v>2038.7188000000001</v>
      </c>
      <c r="D157" s="45">
        <v>0.43997969037774992</v>
      </c>
      <c r="E157" s="135">
        <v>127.01500000000001</v>
      </c>
      <c r="F157" s="136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8">
        <v>3.4236393013850782E-4</v>
      </c>
      <c r="O157" s="139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1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4">
        <v>6860.9630000000006</v>
      </c>
      <c r="C158" s="134">
        <v>1603.1019000000001</v>
      </c>
      <c r="D158" s="45">
        <v>0.23365552328441358</v>
      </c>
      <c r="E158" s="135">
        <v>150.7423</v>
      </c>
      <c r="F158" s="136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8">
        <v>1.2536286815713769E-3</v>
      </c>
      <c r="O158" s="139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1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4">
        <v>12706.413200000001</v>
      </c>
      <c r="C159" s="134">
        <v>3529.8878000000004</v>
      </c>
      <c r="D159" s="45">
        <v>0.27780363698545552</v>
      </c>
      <c r="E159" s="135">
        <v>194.27799999999999</v>
      </c>
      <c r="F159" s="136">
        <v>1.5289759347665475E-2</v>
      </c>
      <c r="G159" s="140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8">
        <v>1.0871281912979188E-3</v>
      </c>
      <c r="O159" s="139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1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4">
        <v>17286.939599999998</v>
      </c>
      <c r="C160" s="134">
        <v>3470.8996999999999</v>
      </c>
      <c r="D160" s="45">
        <v>0.20078161781741866</v>
      </c>
      <c r="E160" s="135">
        <v>285.54669999999999</v>
      </c>
      <c r="F160" s="136">
        <v>1.6518059680152988E-2</v>
      </c>
      <c r="G160" s="140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8">
        <v>2.2159561429832262E-3</v>
      </c>
      <c r="O160" s="139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1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4">
        <v>28391.446400000004</v>
      </c>
      <c r="C161" s="134">
        <v>4552.4327999999996</v>
      </c>
      <c r="D161" s="45">
        <v>0.16034522284852662</v>
      </c>
      <c r="E161" s="135">
        <v>373.0727</v>
      </c>
      <c r="F161" s="136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8">
        <v>3.4909669131897416E-3</v>
      </c>
      <c r="O161" s="139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1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4">
        <v>43324.0219</v>
      </c>
      <c r="C162" s="134">
        <v>9822.4571999999989</v>
      </c>
      <c r="D162" s="45">
        <v>0.22672080682333878</v>
      </c>
      <c r="E162" s="135">
        <v>462.54089999999997</v>
      </c>
      <c r="F162" s="136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8">
        <v>3.1145030881816627E-3</v>
      </c>
      <c r="O162" s="139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4">
        <f>B115</f>
        <v>57111.709699999999</v>
      </c>
      <c r="C163" s="134">
        <f t="shared" ref="C163:V163" si="6">C115</f>
        <v>5702.2417999999998</v>
      </c>
      <c r="D163" s="45">
        <f t="shared" si="6"/>
        <v>9.9843654304048957E-2</v>
      </c>
      <c r="E163" s="135">
        <f t="shared" si="6"/>
        <v>742.43510000000003</v>
      </c>
      <c r="F163" s="136">
        <f t="shared" si="6"/>
        <v>1.2999700129796675E-2</v>
      </c>
      <c r="G163" s="140">
        <f t="shared" si="6"/>
        <v>7.4945395558847364E-3</v>
      </c>
      <c r="H163" s="154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8">
        <f t="shared" si="6"/>
        <v>4.7398903671590359E-3</v>
      </c>
      <c r="O163" s="139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4">
        <f>B129</f>
        <v>48660.320299999999</v>
      </c>
      <c r="C164" s="134">
        <f t="shared" ref="C164:V164" si="7">C129</f>
        <v>9677.4491999999991</v>
      </c>
      <c r="D164" s="45">
        <f t="shared" si="7"/>
        <v>0.19887763048694931</v>
      </c>
      <c r="E164" s="135">
        <f t="shared" si="7"/>
        <v>978.27030000000002</v>
      </c>
      <c r="F164" s="136">
        <f t="shared" si="7"/>
        <v>2.0104066187168111E-2</v>
      </c>
      <c r="G164" s="36"/>
      <c r="H164" s="154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8">
        <f t="shared" si="7"/>
        <v>5.5833952247946878E-3</v>
      </c>
      <c r="O164" s="139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1"/>
      <c r="Y164" s="27"/>
      <c r="Z164" s="120"/>
      <c r="AA164" s="120"/>
      <c r="AB164" s="120"/>
      <c r="AC164" s="120"/>
    </row>
    <row r="165" spans="1:29" ht="14.25" customHeight="1" thickBot="1" x14ac:dyDescent="0.3">
      <c r="A165" s="141">
        <v>2024</v>
      </c>
      <c r="B165" s="142">
        <f>B143</f>
        <v>73102.142699999997</v>
      </c>
      <c r="C165" s="143">
        <f t="shared" ref="C165:V165" si="8">C143</f>
        <v>11472.902499999998</v>
      </c>
      <c r="D165" s="144">
        <f t="shared" si="8"/>
        <v>0.15694345030463791</v>
      </c>
      <c r="E165" s="145">
        <f t="shared" si="8"/>
        <v>1114.9312000000002</v>
      </c>
      <c r="F165" s="146">
        <f t="shared" si="8"/>
        <v>1.5251689742878088E-2</v>
      </c>
      <c r="G165" s="155"/>
      <c r="H165" s="147">
        <f t="shared" si="8"/>
        <v>1.5487518671597025E-2</v>
      </c>
      <c r="I165" s="147">
        <f t="shared" si="8"/>
        <v>0.22543548644847042</v>
      </c>
      <c r="J165" s="147">
        <f t="shared" si="8"/>
        <v>6.4851220838428314E-2</v>
      </c>
      <c r="K165" s="147">
        <f t="shared" si="8"/>
        <v>0.40996114057816802</v>
      </c>
      <c r="L165" s="147">
        <f t="shared" si="8"/>
        <v>0.20040652652442706</v>
      </c>
      <c r="M165" s="147">
        <f t="shared" si="8"/>
        <v>7.5824791111081896E-2</v>
      </c>
      <c r="N165" s="148">
        <f t="shared" si="8"/>
        <v>3.0099541801802752E-3</v>
      </c>
      <c r="O165" s="149">
        <f t="shared" si="8"/>
        <v>5.0233616476470259E-3</v>
      </c>
      <c r="P165" s="150">
        <f t="shared" si="8"/>
        <v>0.42165770197047864</v>
      </c>
      <c r="Q165" s="147">
        <f t="shared" si="8"/>
        <v>0.57795664312312967</v>
      </c>
      <c r="R165" s="151">
        <f t="shared" si="8"/>
        <v>3.8565490639168364E-4</v>
      </c>
      <c r="S165" s="150">
        <f t="shared" si="8"/>
        <v>8.612227649185589E-3</v>
      </c>
      <c r="T165" s="147">
        <f t="shared" si="8"/>
        <v>5.0879059568518827E-2</v>
      </c>
      <c r="U165" s="147">
        <f t="shared" si="8"/>
        <v>0.23871051135852145</v>
      </c>
      <c r="V165" s="151">
        <f t="shared" si="8"/>
        <v>0.70179820142377414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1"/>
      <c r="O168" s="131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2015 - październik 2024</dc:title>
  <dc:creator>Ministerstwo Finansów</dc:creator>
  <cp:keywords>Obligacje, Sprzedaż, Statystyki, Miesięczne, Ministerstwo Finansów, Październik2024, Finanse, Raport</cp:keywords>
  <dcterms:created xsi:type="dcterms:W3CDTF">2022-07-11T10:00:13Z</dcterms:created>
  <dcterms:modified xsi:type="dcterms:W3CDTF">2024-11-14T14:20:23Z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