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ger\bfk\WZNiW\POŻYCZKI\Aktualizacja na stornie internetowej - RSI\04.2025- aktualizacja na stronie p. Innowacyjne\"/>
    </mc:Choice>
  </mc:AlternateContent>
  <bookViews>
    <workbookView xWindow="0" yWindow="1800" windowWidth="28800" windowHeight="11685" activeTab="1"/>
  </bookViews>
  <sheets>
    <sheet name="INSTRUKCJA" sheetId="4" r:id="rId1"/>
    <sheet name="Raty roczne" sheetId="1" r:id="rId2"/>
    <sheet name="Raty półroczne" sheetId="2" r:id="rId3"/>
    <sheet name="Raty kwartalne" sheetId="3" r:id="rId4"/>
  </sheets>
  <definedNames>
    <definedName name="NIE">'Raty roczne'!$L$7</definedName>
    <definedName name="TAK">'Raty roczne'!$L$7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3" l="1"/>
  <c r="G35" i="3"/>
  <c r="G36" i="3"/>
  <c r="G37" i="3"/>
  <c r="G24" i="2"/>
  <c r="G25" i="2"/>
  <c r="G19" i="1"/>
  <c r="D5" i="3" l="1"/>
  <c r="D5" i="2"/>
  <c r="E14" i="2" l="1"/>
  <c r="D7" i="3"/>
  <c r="G24" i="3" s="1"/>
  <c r="D6" i="3"/>
  <c r="B14" i="3"/>
  <c r="E14" i="3" s="1"/>
  <c r="C9" i="3"/>
  <c r="G16" i="2"/>
  <c r="G17" i="2"/>
  <c r="G22" i="2"/>
  <c r="D7" i="2"/>
  <c r="G18" i="2" s="1"/>
  <c r="D6" i="2"/>
  <c r="B14" i="2"/>
  <c r="C9" i="2"/>
  <c r="C9" i="1"/>
  <c r="G15" i="1"/>
  <c r="G16" i="1"/>
  <c r="G17" i="1"/>
  <c r="G18" i="1"/>
  <c r="G14" i="1"/>
  <c r="B14" i="1"/>
  <c r="D14" i="1" s="1"/>
  <c r="C14" i="1" l="1"/>
  <c r="K14" i="1" s="1"/>
  <c r="C19" i="1"/>
  <c r="K19" i="1" s="1"/>
  <c r="C20" i="3"/>
  <c r="K20" i="3" s="1"/>
  <c r="C37" i="3"/>
  <c r="K37" i="3" s="1"/>
  <c r="C34" i="3"/>
  <c r="K34" i="3" s="1"/>
  <c r="C35" i="3"/>
  <c r="K35" i="3" s="1"/>
  <c r="C36" i="3"/>
  <c r="K36" i="3" s="1"/>
  <c r="C17" i="2"/>
  <c r="K17" i="2" s="1"/>
  <c r="C24" i="2"/>
  <c r="K24" i="2" s="1"/>
  <c r="C25" i="2"/>
  <c r="K25" i="2" s="1"/>
  <c r="G23" i="2"/>
  <c r="G21" i="2"/>
  <c r="L14" i="3"/>
  <c r="G15" i="2"/>
  <c r="D14" i="2"/>
  <c r="D14" i="3"/>
  <c r="F14" i="3" s="1"/>
  <c r="G33" i="3"/>
  <c r="G27" i="3"/>
  <c r="G28" i="3"/>
  <c r="G17" i="3"/>
  <c r="G32" i="3"/>
  <c r="G26" i="3"/>
  <c r="G31" i="3"/>
  <c r="G29" i="3"/>
  <c r="G18" i="3"/>
  <c r="G25" i="3"/>
  <c r="G22" i="3"/>
  <c r="G23" i="3"/>
  <c r="G30" i="3"/>
  <c r="G20" i="2"/>
  <c r="G14" i="2"/>
  <c r="G19" i="2"/>
  <c r="C21" i="2"/>
  <c r="K21" i="2" s="1"/>
  <c r="E14" i="1"/>
  <c r="C16" i="3"/>
  <c r="K16" i="3" s="1"/>
  <c r="C32" i="3"/>
  <c r="K32" i="3" s="1"/>
  <c r="C17" i="3"/>
  <c r="K17" i="3" s="1"/>
  <c r="C24" i="3"/>
  <c r="K24" i="3" s="1"/>
  <c r="C27" i="3"/>
  <c r="K27" i="3" s="1"/>
  <c r="C30" i="3"/>
  <c r="K30" i="3" s="1"/>
  <c r="C22" i="3"/>
  <c r="K22" i="3" s="1"/>
  <c r="C33" i="3"/>
  <c r="K33" i="3" s="1"/>
  <c r="C26" i="3"/>
  <c r="K26" i="3" s="1"/>
  <c r="C23" i="3"/>
  <c r="K23" i="3" s="1"/>
  <c r="C29" i="3"/>
  <c r="K29" i="3" s="1"/>
  <c r="C15" i="3"/>
  <c r="K15" i="3" s="1"/>
  <c r="C31" i="3"/>
  <c r="K31" i="3" s="1"/>
  <c r="C28" i="3"/>
  <c r="K28" i="3" s="1"/>
  <c r="C25" i="3"/>
  <c r="K25" i="3" s="1"/>
  <c r="C21" i="3"/>
  <c r="K21" i="3" s="1"/>
  <c r="G19" i="3"/>
  <c r="G14" i="3"/>
  <c r="C18" i="3"/>
  <c r="K18" i="3" s="1"/>
  <c r="G20" i="3"/>
  <c r="G15" i="3"/>
  <c r="C19" i="3"/>
  <c r="K19" i="3" s="1"/>
  <c r="G21" i="3"/>
  <c r="C14" i="3"/>
  <c r="G16" i="3"/>
  <c r="C22" i="2"/>
  <c r="K22" i="2" s="1"/>
  <c r="C16" i="2"/>
  <c r="K16" i="2" s="1"/>
  <c r="C15" i="2"/>
  <c r="K15" i="2" s="1"/>
  <c r="C17" i="1"/>
  <c r="K17" i="1" s="1"/>
  <c r="C18" i="1"/>
  <c r="K18" i="1" s="1"/>
  <c r="C16" i="1"/>
  <c r="K16" i="1" s="1"/>
  <c r="C15" i="1"/>
  <c r="K15" i="1" s="1"/>
  <c r="C20" i="2"/>
  <c r="K20" i="2" s="1"/>
  <c r="C19" i="2"/>
  <c r="K19" i="2" s="1"/>
  <c r="C14" i="2"/>
  <c r="C18" i="2"/>
  <c r="K18" i="2" s="1"/>
  <c r="C23" i="2"/>
  <c r="K23" i="2" s="1"/>
  <c r="B15" i="1" l="1"/>
  <c r="D15" i="1" s="1"/>
  <c r="H14" i="3"/>
  <c r="B15" i="2"/>
  <c r="K14" i="2"/>
  <c r="F14" i="1"/>
  <c r="H14" i="1" s="1"/>
  <c r="L14" i="1"/>
  <c r="M14" i="1" s="1"/>
  <c r="B15" i="3"/>
  <c r="K14" i="3"/>
  <c r="M14" i="3" s="1"/>
  <c r="F14" i="2"/>
  <c r="H14" i="2" s="1"/>
  <c r="L14" i="2"/>
  <c r="M14" i="2" s="1"/>
  <c r="B16" i="1" l="1"/>
  <c r="E16" i="1" s="1"/>
  <c r="L16" i="1" s="1"/>
  <c r="M16" i="1" s="1"/>
  <c r="E15" i="1"/>
  <c r="L15" i="1" s="1"/>
  <c r="M15" i="1" s="1"/>
  <c r="B16" i="3"/>
  <c r="E16" i="3" s="1"/>
  <c r="E15" i="3"/>
  <c r="L15" i="3" s="1"/>
  <c r="M15" i="3" s="1"/>
  <c r="D15" i="3"/>
  <c r="D15" i="2"/>
  <c r="E15" i="2"/>
  <c r="L15" i="2" s="1"/>
  <c r="M15" i="2" s="1"/>
  <c r="B16" i="2"/>
  <c r="E16" i="2" s="1"/>
  <c r="L16" i="2" s="1"/>
  <c r="M16" i="2" s="1"/>
  <c r="L16" i="3"/>
  <c r="M16" i="3" s="1"/>
  <c r="B17" i="2" l="1"/>
  <c r="E17" i="2" s="1"/>
  <c r="B17" i="1"/>
  <c r="D16" i="1"/>
  <c r="F15" i="1"/>
  <c r="H15" i="1" s="1"/>
  <c r="B17" i="3"/>
  <c r="E17" i="3" s="1"/>
  <c r="L17" i="3" s="1"/>
  <c r="M17" i="3" s="1"/>
  <c r="D16" i="3"/>
  <c r="F15" i="2"/>
  <c r="H15" i="2" s="1"/>
  <c r="D16" i="2"/>
  <c r="F16" i="2" s="1"/>
  <c r="H16" i="2" s="1"/>
  <c r="D17" i="2"/>
  <c r="F15" i="3"/>
  <c r="H15" i="3" s="1"/>
  <c r="F16" i="3"/>
  <c r="H16" i="3" s="1"/>
  <c r="B18" i="2"/>
  <c r="F16" i="1"/>
  <c r="H16" i="1" s="1"/>
  <c r="B18" i="1"/>
  <c r="B19" i="1" s="1"/>
  <c r="D17" i="1"/>
  <c r="E17" i="1"/>
  <c r="L17" i="1" s="1"/>
  <c r="M17" i="1" s="1"/>
  <c r="D19" i="1" l="1"/>
  <c r="E19" i="1"/>
  <c r="L19" i="1" s="1"/>
  <c r="M19" i="1" s="1"/>
  <c r="B18" i="3"/>
  <c r="E18" i="3" s="1"/>
  <c r="L18" i="3" s="1"/>
  <c r="M18" i="3" s="1"/>
  <c r="D17" i="3"/>
  <c r="F17" i="3" s="1"/>
  <c r="H17" i="3" s="1"/>
  <c r="D18" i="2"/>
  <c r="E18" i="2"/>
  <c r="L18" i="2" s="1"/>
  <c r="M18" i="2" s="1"/>
  <c r="B19" i="2"/>
  <c r="B20" i="2" s="1"/>
  <c r="F17" i="2"/>
  <c r="H17" i="2" s="1"/>
  <c r="L17" i="2"/>
  <c r="M17" i="2" s="1"/>
  <c r="F17" i="1"/>
  <c r="H17" i="1" s="1"/>
  <c r="D18" i="1"/>
  <c r="E18" i="1"/>
  <c r="L18" i="1" s="1"/>
  <c r="M18" i="1" s="1"/>
  <c r="B19" i="3" l="1"/>
  <c r="E19" i="3" s="1"/>
  <c r="L19" i="3" s="1"/>
  <c r="M19" i="3" s="1"/>
  <c r="D18" i="3"/>
  <c r="F19" i="1"/>
  <c r="H19" i="1" s="1"/>
  <c r="D19" i="2"/>
  <c r="E19" i="2"/>
  <c r="F19" i="2" s="1"/>
  <c r="H19" i="2" s="1"/>
  <c r="D20" i="2"/>
  <c r="E20" i="2"/>
  <c r="F18" i="2"/>
  <c r="H18" i="2" s="1"/>
  <c r="F18" i="3"/>
  <c r="H18" i="3" s="1"/>
  <c r="B21" i="2"/>
  <c r="F18" i="1"/>
  <c r="H18" i="1" s="1"/>
  <c r="H20" i="1" s="1"/>
  <c r="L6" i="1" s="1"/>
  <c r="L7" i="1" s="1"/>
  <c r="B20" i="3" l="1"/>
  <c r="E20" i="3" s="1"/>
  <c r="D19" i="3"/>
  <c r="L19" i="2"/>
  <c r="M19" i="2" s="1"/>
  <c r="D21" i="2"/>
  <c r="E21" i="2"/>
  <c r="F20" i="2"/>
  <c r="H20" i="2" s="1"/>
  <c r="L20" i="2"/>
  <c r="M20" i="2" s="1"/>
  <c r="D20" i="3"/>
  <c r="B21" i="3"/>
  <c r="E21" i="3" s="1"/>
  <c r="L20" i="3"/>
  <c r="M20" i="3" s="1"/>
  <c r="F19" i="3"/>
  <c r="H19" i="3" s="1"/>
  <c r="B22" i="2"/>
  <c r="D22" i="2" l="1"/>
  <c r="E22" i="2"/>
  <c r="F21" i="2"/>
  <c r="H21" i="2" s="1"/>
  <c r="L21" i="2"/>
  <c r="M21" i="2" s="1"/>
  <c r="F20" i="3"/>
  <c r="H20" i="3" s="1"/>
  <c r="L21" i="3"/>
  <c r="M21" i="3" s="1"/>
  <c r="D21" i="3"/>
  <c r="B22" i="3"/>
  <c r="E22" i="3" s="1"/>
  <c r="B23" i="2"/>
  <c r="B24" i="2" s="1"/>
  <c r="B25" i="2" l="1"/>
  <c r="E24" i="2"/>
  <c r="L24" i="2" s="1"/>
  <c r="M24" i="2" s="1"/>
  <c r="D24" i="2"/>
  <c r="D23" i="2"/>
  <c r="E23" i="2"/>
  <c r="L23" i="2" s="1"/>
  <c r="M23" i="2" s="1"/>
  <c r="F22" i="2"/>
  <c r="H22" i="2" s="1"/>
  <c r="L22" i="2"/>
  <c r="M22" i="2" s="1"/>
  <c r="F21" i="3"/>
  <c r="H21" i="3" s="1"/>
  <c r="L22" i="3"/>
  <c r="M22" i="3" s="1"/>
  <c r="D22" i="3"/>
  <c r="B23" i="3"/>
  <c r="F24" i="2" l="1"/>
  <c r="H24" i="2" s="1"/>
  <c r="B24" i="3"/>
  <c r="E24" i="3" s="1"/>
  <c r="E23" i="3"/>
  <c r="L23" i="3" s="1"/>
  <c r="M23" i="3" s="1"/>
  <c r="E25" i="2"/>
  <c r="L25" i="2" s="1"/>
  <c r="M25" i="2" s="1"/>
  <c r="D25" i="2"/>
  <c r="F25" i="2" s="1"/>
  <c r="H25" i="2" s="1"/>
  <c r="F23" i="2"/>
  <c r="H23" i="2" s="1"/>
  <c r="H26" i="2" s="1"/>
  <c r="L6" i="2" s="1"/>
  <c r="L7" i="2" s="1"/>
  <c r="F22" i="3"/>
  <c r="H22" i="3" s="1"/>
  <c r="D24" i="3"/>
  <c r="L24" i="3"/>
  <c r="M24" i="3" s="1"/>
  <c r="D23" i="3"/>
  <c r="B25" i="3" l="1"/>
  <c r="E25" i="3" s="1"/>
  <c r="L25" i="3" s="1"/>
  <c r="M25" i="3" s="1"/>
  <c r="F23" i="3"/>
  <c r="H23" i="3" s="1"/>
  <c r="F24" i="3"/>
  <c r="H24" i="3" s="1"/>
  <c r="D25" i="3" l="1"/>
  <c r="F25" i="3" s="1"/>
  <c r="H25" i="3" s="1"/>
  <c r="B26" i="3"/>
  <c r="E26" i="3" s="1"/>
  <c r="B27" i="3"/>
  <c r="E27" i="3" s="1"/>
  <c r="L26" i="3"/>
  <c r="M26" i="3" s="1"/>
  <c r="D26" i="3"/>
  <c r="F26" i="3" l="1"/>
  <c r="H26" i="3" s="1"/>
  <c r="L27" i="3"/>
  <c r="M27" i="3" s="1"/>
  <c r="B28" i="3"/>
  <c r="E28" i="3" s="1"/>
  <c r="D27" i="3"/>
  <c r="F27" i="3" l="1"/>
  <c r="H27" i="3" s="1"/>
  <c r="B29" i="3"/>
  <c r="E29" i="3" s="1"/>
  <c r="D28" i="3"/>
  <c r="L28" i="3"/>
  <c r="M28" i="3" s="1"/>
  <c r="F28" i="3" l="1"/>
  <c r="H28" i="3" s="1"/>
  <c r="B30" i="3"/>
  <c r="E30" i="3" s="1"/>
  <c r="L29" i="3"/>
  <c r="M29" i="3" s="1"/>
  <c r="D29" i="3"/>
  <c r="F29" i="3" l="1"/>
  <c r="H29" i="3" s="1"/>
  <c r="L30" i="3"/>
  <c r="M30" i="3" s="1"/>
  <c r="B31" i="3"/>
  <c r="E31" i="3" s="1"/>
  <c r="D30" i="3"/>
  <c r="F30" i="3" l="1"/>
  <c r="H30" i="3" s="1"/>
  <c r="B32" i="3"/>
  <c r="E32" i="3" s="1"/>
  <c r="D31" i="3"/>
  <c r="L31" i="3"/>
  <c r="M31" i="3" s="1"/>
  <c r="F31" i="3" l="1"/>
  <c r="H31" i="3" s="1"/>
  <c r="L32" i="3"/>
  <c r="M32" i="3" s="1"/>
  <c r="B33" i="3"/>
  <c r="D32" i="3"/>
  <c r="F32" i="3" s="1"/>
  <c r="H32" i="3" s="1"/>
  <c r="B34" i="3" l="1"/>
  <c r="E33" i="3"/>
  <c r="L33" i="3" s="1"/>
  <c r="M33" i="3" s="1"/>
  <c r="D33" i="3"/>
  <c r="D34" i="3" l="1"/>
  <c r="B35" i="3"/>
  <c r="E34" i="3"/>
  <c r="F33" i="3"/>
  <c r="H33" i="3" s="1"/>
  <c r="H38" i="3" s="1"/>
  <c r="L6" i="3" s="1"/>
  <c r="L7" i="3" s="1"/>
  <c r="F34" i="3" l="1"/>
  <c r="H34" i="3" s="1"/>
  <c r="L34" i="3"/>
  <c r="M34" i="3" s="1"/>
  <c r="B36" i="3"/>
  <c r="D35" i="3"/>
  <c r="E35" i="3"/>
  <c r="F35" i="3" l="1"/>
  <c r="H35" i="3" s="1"/>
  <c r="L35" i="3"/>
  <c r="M35" i="3" s="1"/>
  <c r="B37" i="3"/>
  <c r="D36" i="3"/>
  <c r="E36" i="3"/>
  <c r="F36" i="3" l="1"/>
  <c r="H36" i="3" s="1"/>
  <c r="L36" i="3"/>
  <c r="M36" i="3" s="1"/>
  <c r="D37" i="3"/>
  <c r="E37" i="3"/>
  <c r="F37" i="3" l="1"/>
  <c r="H37" i="3" s="1"/>
  <c r="L37" i="3"/>
  <c r="M37" i="3" s="1"/>
</calcChain>
</file>

<file path=xl/sharedStrings.xml><?xml version="1.0" encoding="utf-8"?>
<sst xmlns="http://schemas.openxmlformats.org/spreadsheetml/2006/main" count="93" uniqueCount="39">
  <si>
    <t>Oprocentowanie</t>
  </si>
  <si>
    <t>Liczba rat</t>
  </si>
  <si>
    <t>Nr okresu</t>
  </si>
  <si>
    <t>Kapitał pozostały do spłaty</t>
  </si>
  <si>
    <t>Stopa referencyjna</t>
  </si>
  <si>
    <t>Stopa dyskontowa</t>
  </si>
  <si>
    <t>% referencyjne</t>
  </si>
  <si>
    <t>różnica%</t>
  </si>
  <si>
    <t>dyskonto</t>
  </si>
  <si>
    <t>EDB</t>
  </si>
  <si>
    <t>Rata kapitałowa</t>
  </si>
  <si>
    <t>HARMONOGRAM SPŁATY</t>
  </si>
  <si>
    <t>Spłata pożyczki w ratach rocznych</t>
  </si>
  <si>
    <t>Spłata pożyczki w ratach półrocznych</t>
  </si>
  <si>
    <t>Spłata pożyczki w ratach kwartalnych</t>
  </si>
  <si>
    <t>Aktualny średni kurs EURO publikowany przez NBP</t>
  </si>
  <si>
    <t>Pomoc de minimis w rolnictwie z tytułu pożyczki w EURO</t>
  </si>
  <si>
    <r>
      <t xml:space="preserve">Wykorzystanie limitu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>w rolnictwie przez wnioskodawcę</t>
    </r>
  </si>
  <si>
    <t>Możliwość udzielenia pożyczki na podanych warunkach</t>
  </si>
  <si>
    <t>INSTRUKCJA WYPEŁNIENIA TABELI</t>
  </si>
  <si>
    <t xml:space="preserve"> https://nbp.pl/statystyka-i-sprawozdawczosc/kursy/</t>
  </si>
  <si>
    <t>3. Uzupełnij wszystkie pola zaznaczone na niebiesko.</t>
  </si>
  <si>
    <t>4. Tabela A kursów średnich walut obcych publikowana jest na sronie Narodowego Banku Polskiego pod adresem</t>
  </si>
  <si>
    <t>Uwaga:</t>
  </si>
  <si>
    <r>
      <t xml:space="preserve">Wykorzystany limit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>w rolnictwie w EURO</t>
    </r>
  </si>
  <si>
    <r>
      <t xml:space="preserve">5. W komórce "Wykorzystany limit pomocy </t>
    </r>
    <r>
      <rPr>
        <i/>
        <sz val="14"/>
        <color theme="1"/>
        <rFont val="Calibri"/>
        <family val="2"/>
        <charset val="238"/>
        <scheme val="minor"/>
      </rPr>
      <t xml:space="preserve">de minimis </t>
    </r>
    <r>
      <rPr>
        <sz val="14"/>
        <color theme="1"/>
        <rFont val="Calibri"/>
        <family val="2"/>
        <charset val="238"/>
        <scheme val="minor"/>
      </rPr>
      <t>w rolnictwie w EURO" wpisujesz kwotę limitu, jaki już wykorzystałeś.</t>
    </r>
  </si>
  <si>
    <t>Kwota pozyczki nie może przekroczyć 500 000,00 zł.</t>
  </si>
  <si>
    <t xml:space="preserve">Oprocentowanie pożyczki 2% </t>
  </si>
  <si>
    <t>Maksymalny okres spłaty wynosi 6 lat (6 rat rocznych, 12 rat półrocznych, 24 rat kwartalnych).</t>
  </si>
  <si>
    <r>
      <t xml:space="preserve">Szacunkowa wartość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 xml:space="preserve">w rolnictwie dla pożyczki </t>
    </r>
  </si>
  <si>
    <r>
      <t xml:space="preserve">SZACUNEK WYKORZYSTANIA LIMITU POMOCY DE MINIMIS W </t>
    </r>
    <r>
      <rPr>
        <b/>
        <sz val="16"/>
        <color theme="1"/>
        <rFont val="Calibri"/>
        <family val="2"/>
        <charset val="238"/>
        <scheme val="minor"/>
      </rPr>
      <t xml:space="preserve">ROLNICTWIE </t>
    </r>
    <r>
      <rPr>
        <b/>
        <sz val="14"/>
        <color theme="1"/>
        <rFont val="Calibri"/>
        <family val="2"/>
        <charset val="238"/>
        <scheme val="minor"/>
      </rPr>
      <t>PRZY POŻYCZKACH INNOWACYJNYCH</t>
    </r>
  </si>
  <si>
    <r>
      <t xml:space="preserve">SZACUNEK WYKORZYSTANIA LIMITU POMOCY DE MINIMIS W </t>
    </r>
    <r>
      <rPr>
        <b/>
        <sz val="16"/>
        <color theme="1"/>
        <rFont val="Calibri"/>
        <family val="2"/>
        <charset val="238"/>
        <scheme val="minor"/>
      </rPr>
      <t xml:space="preserve">ROLNICTWIE </t>
    </r>
    <r>
      <rPr>
        <b/>
        <sz val="14"/>
        <color theme="1"/>
        <rFont val="Calibri"/>
        <family val="2"/>
        <charset val="238"/>
        <scheme val="minor"/>
      </rPr>
      <t>PRZY POŻYCZKACH INNOWACYJNY</t>
    </r>
  </si>
  <si>
    <t>2. Wybierz spośród skoroszytów na dole strony rodzaj rat, w jakich chcesz spłacać pożyczkę .</t>
  </si>
  <si>
    <r>
      <t xml:space="preserve">Szacunkowa wartość pomocy </t>
    </r>
    <r>
      <rPr>
        <b/>
        <i/>
        <sz val="14"/>
        <color theme="1"/>
        <rFont val="Calibri"/>
        <family val="2"/>
        <charset val="238"/>
        <scheme val="minor"/>
      </rPr>
      <t xml:space="preserve">de minimis </t>
    </r>
    <r>
      <rPr>
        <b/>
        <sz val="14"/>
        <color theme="1"/>
        <rFont val="Calibri"/>
        <family val="2"/>
        <charset val="238"/>
        <scheme val="minor"/>
      </rPr>
      <t>w rolnictwie dla pożyczki</t>
    </r>
  </si>
  <si>
    <t>Wysokość raty kapitałowej</t>
  </si>
  <si>
    <t>Wysokość raty z oprocentowaniem</t>
  </si>
  <si>
    <t>Wnioskowana kwota pożyczki</t>
  </si>
  <si>
    <r>
      <t xml:space="preserve">6. Jeżeli w komórce zaznaczonej na czerwono pojawi się </t>
    </r>
    <r>
      <rPr>
        <b/>
        <sz val="14"/>
        <color theme="9"/>
        <rFont val="Calibri"/>
        <family val="2"/>
        <charset val="238"/>
        <scheme val="minor"/>
      </rPr>
      <t>"MOŻNA SKORZYSTAĆ"</t>
    </r>
    <r>
      <rPr>
        <sz val="14"/>
        <color theme="1"/>
        <rFont val="Calibri"/>
        <family val="2"/>
        <charset val="238"/>
        <scheme val="minor"/>
      </rPr>
      <t>, oznacza to, że możesz skorzystać z pożyczki  na podanych przez Ciebie warunkach.</t>
    </r>
  </si>
  <si>
    <t>1. Dostosowując odpowiednio takie parametry jak kwota pożyczki, oprocentowanie oraz rodzaj i liczba rat, sprawdzisz, na jakich warunkach możesz się ubiegać o pożyczkę na działania innowacyjne i rozwojowe w gospodarstwach rolnych (Linia INNOWACJA).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</si>
</sst>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4"/>
      <color theme="1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theme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4" fontId="4" fillId="0" borderId="0" xfId="0" applyNumberFormat="1" applyFont="1"/>
    <xf numFmtId="4" fontId="5" fillId="0" borderId="0" xfId="0" applyNumberFormat="1" applyFont="1"/>
    <xf numFmtId="0" fontId="4" fillId="0" borderId="0" xfId="0" applyFont="1"/>
    <xf numFmtId="4" fontId="2" fillId="0" borderId="0" xfId="0" applyNumberFormat="1" applyFont="1"/>
    <xf numFmtId="4" fontId="3" fillId="0" borderId="0" xfId="0" applyNumberFormat="1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2" fillId="0" borderId="1" xfId="0" applyFont="1" applyBorder="1"/>
    <xf numFmtId="10" fontId="2" fillId="0" borderId="1" xfId="1" applyNumberFormat="1" applyFont="1" applyBorder="1"/>
    <xf numFmtId="164" fontId="2" fillId="0" borderId="1" xfId="0" applyNumberFormat="1" applyFont="1" applyBorder="1"/>
    <xf numFmtId="4" fontId="2" fillId="0" borderId="1" xfId="0" applyNumberFormat="1" applyFont="1" applyBorder="1"/>
    <xf numFmtId="164" fontId="7" fillId="3" borderId="1" xfId="0" applyNumberFormat="1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4" fontId="11" fillId="0" borderId="1" xfId="0" applyNumberFormat="1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64" fontId="3" fillId="5" borderId="1" xfId="0" applyNumberFormat="1" applyFont="1" applyFill="1" applyBorder="1"/>
    <xf numFmtId="0" fontId="8" fillId="0" borderId="0" xfId="0" applyFont="1"/>
    <xf numFmtId="0" fontId="9" fillId="0" borderId="0" xfId="0" applyFont="1"/>
    <xf numFmtId="0" fontId="3" fillId="0" borderId="1" xfId="0" applyFont="1" applyFill="1" applyBorder="1"/>
    <xf numFmtId="4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0" fontId="7" fillId="2" borderId="1" xfId="1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3" fillId="0" borderId="0" xfId="2" applyFont="1" applyAlignment="1">
      <alignment horizontal="center"/>
    </xf>
    <xf numFmtId="0" fontId="14" fillId="0" borderId="0" xfId="0" applyFont="1"/>
    <xf numFmtId="10" fontId="14" fillId="0" borderId="0" xfId="1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2" fontId="7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13" fillId="0" borderId="0" xfId="2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</cellXfs>
  <cellStyles count="3">
    <cellStyle name="Hiperłącze" xfId="2" builtinId="8"/>
    <cellStyle name="Normalny" xfId="0" builtinId="0"/>
    <cellStyle name="Procentowy" xfId="1" builtinId="5"/>
  </cellStyles>
  <dxfs count="6"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C00000"/>
        </patternFill>
      </fill>
    </dxf>
    <dxf>
      <fill>
        <patternFill>
          <bgColor rgb="FF00CC66"/>
        </patternFill>
      </fill>
    </dxf>
    <dxf>
      <fill>
        <patternFill>
          <bgColor rgb="FFCC0000"/>
        </patternFill>
      </fill>
    </dxf>
  </dxfs>
  <tableStyles count="0" defaultTableStyle="TableStyleMedium2" defaultPivotStyle="PivotStyleLight16"/>
  <colors>
    <mruColors>
      <color rgb="FFCC0000"/>
      <color rgb="FF00CC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bp.pl/statystyka-i-sprawozdawczosc/kurs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U24"/>
  <sheetViews>
    <sheetView showGridLines="0" workbookViewId="0">
      <selection activeCell="M11" sqref="M11"/>
    </sheetView>
  </sheetViews>
  <sheetFormatPr defaultColWidth="9.140625" defaultRowHeight="18.75" x14ac:dyDescent="0.3"/>
  <cols>
    <col min="1" max="16384" width="9.140625" style="1"/>
  </cols>
  <sheetData>
    <row r="1" spans="1:21" x14ac:dyDescent="0.3">
      <c r="A1" s="2" t="s">
        <v>19</v>
      </c>
    </row>
    <row r="3" spans="1:21" s="33" customFormat="1" ht="47.25" customHeight="1" x14ac:dyDescent="0.3">
      <c r="A3" s="38" t="s">
        <v>38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1" ht="30" customHeight="1" x14ac:dyDescent="0.3">
      <c r="A4" s="1" t="s">
        <v>32</v>
      </c>
    </row>
    <row r="5" spans="1:21" ht="30" customHeight="1" x14ac:dyDescent="0.3">
      <c r="A5" s="1" t="s">
        <v>21</v>
      </c>
    </row>
    <row r="6" spans="1:21" ht="29.25" customHeight="1" x14ac:dyDescent="0.3">
      <c r="A6" s="38" t="s">
        <v>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21" ht="29.25" customHeight="1" x14ac:dyDescent="0.3">
      <c r="A7" s="37" t="s">
        <v>20</v>
      </c>
      <c r="B7" s="37"/>
      <c r="C7" s="37"/>
      <c r="D7" s="37"/>
      <c r="E7" s="37"/>
      <c r="F7" s="37"/>
      <c r="G7" s="37"/>
      <c r="H7" s="34"/>
      <c r="I7" s="34"/>
      <c r="J7" s="34"/>
      <c r="K7" s="34"/>
      <c r="L7" s="34"/>
      <c r="M7" s="34"/>
      <c r="N7" s="34"/>
      <c r="O7" s="30"/>
      <c r="P7" s="30"/>
      <c r="Q7" s="30"/>
      <c r="R7" s="30"/>
      <c r="S7" s="30"/>
      <c r="T7" s="30"/>
      <c r="U7" s="30"/>
    </row>
    <row r="8" spans="1:21" ht="30" customHeight="1" x14ac:dyDescent="0.3">
      <c r="A8" s="1" t="s">
        <v>25</v>
      </c>
    </row>
    <row r="9" spans="1:21" ht="30" customHeight="1" x14ac:dyDescent="0.3">
      <c r="A9" s="1" t="s">
        <v>37</v>
      </c>
    </row>
    <row r="11" spans="1:21" x14ac:dyDescent="0.3">
      <c r="A11" s="24" t="s">
        <v>23</v>
      </c>
      <c r="B11" s="23"/>
      <c r="C11" s="23"/>
      <c r="D11" s="23"/>
      <c r="E11" s="23"/>
    </row>
    <row r="12" spans="1:21" x14ac:dyDescent="0.3">
      <c r="A12" s="23" t="s">
        <v>26</v>
      </c>
      <c r="B12" s="23"/>
      <c r="C12" s="23"/>
      <c r="D12" s="23"/>
      <c r="E12" s="23"/>
    </row>
    <row r="13" spans="1:21" x14ac:dyDescent="0.3">
      <c r="A13" s="23" t="s">
        <v>27</v>
      </c>
      <c r="B13" s="23"/>
      <c r="C13" s="23"/>
      <c r="D13" s="23"/>
      <c r="E13" s="23"/>
    </row>
    <row r="14" spans="1:21" x14ac:dyDescent="0.3">
      <c r="A14" s="23" t="s">
        <v>28</v>
      </c>
      <c r="B14" s="23"/>
      <c r="C14" s="23"/>
      <c r="D14" s="23"/>
      <c r="E14" s="23"/>
    </row>
    <row r="24" spans="4:4" x14ac:dyDescent="0.3">
      <c r="D24" s="2"/>
    </row>
  </sheetData>
  <sheetProtection algorithmName="SHA-512" hashValue="ZKew/9C7ZB3Ns6GL+Vwelgj38zl+Od/hkiv6JLZaOKob0wD9G22OpGua6mDrnQluUS2tcRIjIyeKbGSuZHO5uw==" saltValue="xALWV7XCDMTgWBhena+kVw==" spinCount="100000" sheet="1" objects="1" scenarios="1"/>
  <mergeCells count="3">
    <mergeCell ref="A7:G7"/>
    <mergeCell ref="A3:T3"/>
    <mergeCell ref="A6:N6"/>
  </mergeCells>
  <hyperlinks>
    <hyperlink ref="A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25"/>
  <sheetViews>
    <sheetView showGridLines="0" tabSelected="1" topLeftCell="C1" workbookViewId="0">
      <selection activeCell="L6" sqref="L6"/>
    </sheetView>
  </sheetViews>
  <sheetFormatPr defaultColWidth="9.140625" defaultRowHeight="18.75" x14ac:dyDescent="0.3"/>
  <cols>
    <col min="1" max="1" width="12.7109375" style="1" customWidth="1"/>
    <col min="2" max="2" width="35.7109375" style="1" customWidth="1"/>
    <col min="3" max="3" width="22.5703125" style="1" customWidth="1"/>
    <col min="4" max="4" width="20.42578125" style="1" customWidth="1"/>
    <col min="5" max="5" width="21.7109375" style="1" customWidth="1"/>
    <col min="6" max="6" width="18" style="1" customWidth="1"/>
    <col min="7" max="7" width="15.28515625" style="1" customWidth="1"/>
    <col min="8" max="8" width="22" style="1" customWidth="1"/>
    <col min="9" max="9" width="9.140625" style="1"/>
    <col min="10" max="10" width="9.42578125" style="1" customWidth="1"/>
    <col min="11" max="11" width="29.28515625" style="1" customWidth="1"/>
    <col min="12" max="12" width="31.42578125" style="1" customWidth="1"/>
    <col min="13" max="13" width="26.28515625" style="1" customWidth="1"/>
    <col min="14" max="16384" width="9.140625" style="1"/>
  </cols>
  <sheetData>
    <row r="1" spans="1:13" x14ac:dyDescent="0.3">
      <c r="A1" s="2"/>
    </row>
    <row r="2" spans="1:13" x14ac:dyDescent="0.3">
      <c r="B2" s="2" t="s">
        <v>12</v>
      </c>
      <c r="H2" s="2" t="s">
        <v>17</v>
      </c>
    </row>
    <row r="4" spans="1:13" ht="27.75" customHeight="1" x14ac:dyDescent="0.3">
      <c r="B4" s="25" t="s">
        <v>36</v>
      </c>
      <c r="C4" s="27">
        <v>0</v>
      </c>
      <c r="F4" s="3"/>
      <c r="G4" s="4"/>
      <c r="H4" s="25" t="s">
        <v>24</v>
      </c>
      <c r="I4" s="25"/>
      <c r="J4" s="25"/>
      <c r="K4" s="25"/>
      <c r="L4" s="26">
        <v>0</v>
      </c>
    </row>
    <row r="5" spans="1:13" ht="27.75" customHeight="1" x14ac:dyDescent="0.3">
      <c r="B5" s="25" t="s">
        <v>0</v>
      </c>
      <c r="C5" s="28">
        <v>0.02</v>
      </c>
      <c r="H5" s="25" t="s">
        <v>15</v>
      </c>
      <c r="I5" s="25"/>
      <c r="J5" s="25"/>
      <c r="K5" s="25"/>
      <c r="L5" s="26">
        <v>0</v>
      </c>
    </row>
    <row r="6" spans="1:13" ht="27.75" customHeight="1" x14ac:dyDescent="0.3">
      <c r="B6" s="10" t="s">
        <v>4</v>
      </c>
      <c r="C6" s="11">
        <v>6.7299999999999999E-2</v>
      </c>
      <c r="H6" s="19" t="s">
        <v>16</v>
      </c>
      <c r="I6" s="20"/>
      <c r="J6" s="20"/>
      <c r="K6" s="21"/>
      <c r="L6" s="18" t="e">
        <f>+H20/L5</f>
        <v>#DIV/0!</v>
      </c>
    </row>
    <row r="7" spans="1:13" ht="27.75" customHeight="1" x14ac:dyDescent="0.3">
      <c r="B7" s="10" t="s">
        <v>5</v>
      </c>
      <c r="C7" s="11">
        <v>6.7299999999999999E-2</v>
      </c>
      <c r="H7" s="19" t="s">
        <v>18</v>
      </c>
      <c r="I7" s="20"/>
      <c r="J7" s="20"/>
      <c r="K7" s="21"/>
      <c r="L7" s="35" t="e">
        <f>IF(50000-(L4+L6)&gt;=0,"MOŻNA SKORZYSTAĆ","NIE MOŻNA SKORZYSTAĆ")</f>
        <v>#DIV/0!</v>
      </c>
    </row>
    <row r="8" spans="1:13" ht="27.75" customHeight="1" x14ac:dyDescent="0.3">
      <c r="B8" s="25" t="s">
        <v>1</v>
      </c>
      <c r="C8" s="29">
        <v>0</v>
      </c>
    </row>
    <row r="9" spans="1:13" ht="27.75" customHeight="1" x14ac:dyDescent="0.3">
      <c r="B9" s="10" t="s">
        <v>34</v>
      </c>
      <c r="C9" s="12" t="e">
        <f>+C4/C8</f>
        <v>#DIV/0!</v>
      </c>
    </row>
    <row r="10" spans="1:13" x14ac:dyDescent="0.3">
      <c r="C10" s="5"/>
    </row>
    <row r="12" spans="1:13" ht="39.75" customHeight="1" x14ac:dyDescent="0.3">
      <c r="A12" s="40" t="s">
        <v>31</v>
      </c>
      <c r="B12" s="40"/>
      <c r="C12" s="40"/>
      <c r="D12" s="40"/>
      <c r="E12" s="40"/>
      <c r="F12" s="40"/>
      <c r="G12" s="40"/>
      <c r="H12" s="40"/>
      <c r="J12" s="2" t="s">
        <v>11</v>
      </c>
      <c r="K12" s="6"/>
    </row>
    <row r="13" spans="1:13" s="2" customFormat="1" ht="38.25" customHeight="1" x14ac:dyDescent="0.3">
      <c r="A13" s="36" t="s">
        <v>2</v>
      </c>
      <c r="B13" s="16" t="s">
        <v>3</v>
      </c>
      <c r="C13" s="16" t="s">
        <v>10</v>
      </c>
      <c r="D13" s="16" t="s">
        <v>6</v>
      </c>
      <c r="E13" s="16" t="s">
        <v>0</v>
      </c>
      <c r="F13" s="16" t="s">
        <v>7</v>
      </c>
      <c r="G13" s="16" t="s">
        <v>8</v>
      </c>
      <c r="H13" s="16" t="s">
        <v>9</v>
      </c>
      <c r="J13" s="15" t="s">
        <v>2</v>
      </c>
      <c r="K13" s="16" t="s">
        <v>10</v>
      </c>
      <c r="L13" s="16" t="s">
        <v>0</v>
      </c>
      <c r="M13" s="17" t="s">
        <v>35</v>
      </c>
    </row>
    <row r="14" spans="1:13" x14ac:dyDescent="0.3">
      <c r="A14" s="10">
        <v>1</v>
      </c>
      <c r="B14" s="12">
        <f>+C4</f>
        <v>0</v>
      </c>
      <c r="C14" s="12">
        <f>IF(A14&lt;=$C$8,$C$9,0)</f>
        <v>0</v>
      </c>
      <c r="D14" s="12">
        <f>+B14*$C$6</f>
        <v>0</v>
      </c>
      <c r="E14" s="12">
        <f>+B14*$C$5</f>
        <v>0</v>
      </c>
      <c r="F14" s="12">
        <f>+D14-E14</f>
        <v>0</v>
      </c>
      <c r="G14" s="13">
        <f>1/(1+$C$7)^A14</f>
        <v>0.93694368968425001</v>
      </c>
      <c r="H14" s="12">
        <f>+G14*F14</f>
        <v>0</v>
      </c>
      <c r="I14" s="6"/>
      <c r="J14" s="10">
        <v>1</v>
      </c>
      <c r="K14" s="12">
        <f t="shared" ref="K14:K19" si="0">+C14</f>
        <v>0</v>
      </c>
      <c r="L14" s="12">
        <f t="shared" ref="L14:L19" si="1">+E14</f>
        <v>0</v>
      </c>
      <c r="M14" s="12">
        <f>+K14+L14</f>
        <v>0</v>
      </c>
    </row>
    <row r="15" spans="1:13" x14ac:dyDescent="0.3">
      <c r="A15" s="10">
        <v>2</v>
      </c>
      <c r="B15" s="12">
        <f>+B14-C14</f>
        <v>0</v>
      </c>
      <c r="C15" s="12">
        <f t="shared" ref="C15:C19" si="2">IF(A15&lt;=$C$8,$C$9,0)</f>
        <v>0</v>
      </c>
      <c r="D15" s="12">
        <f t="shared" ref="D15:D19" si="3">+B15*$C$6</f>
        <v>0</v>
      </c>
      <c r="E15" s="12">
        <f t="shared" ref="E15:E19" si="4">+B15*$C$5</f>
        <v>0</v>
      </c>
      <c r="F15" s="12">
        <f t="shared" ref="F15:F19" si="5">+D15-E15</f>
        <v>0</v>
      </c>
      <c r="G15" s="13">
        <f t="shared" ref="G15:G19" si="6">1/(1+$C$7)^A15</f>
        <v>0.87786347763913619</v>
      </c>
      <c r="H15" s="12">
        <f t="shared" ref="H15:H19" si="7">+G15*F15</f>
        <v>0</v>
      </c>
      <c r="I15" s="6"/>
      <c r="J15" s="10">
        <v>2</v>
      </c>
      <c r="K15" s="12">
        <f t="shared" si="0"/>
        <v>0</v>
      </c>
      <c r="L15" s="12">
        <f t="shared" si="1"/>
        <v>0</v>
      </c>
      <c r="M15" s="12">
        <f t="shared" ref="M15:M19" si="8">+K15+L15</f>
        <v>0</v>
      </c>
    </row>
    <row r="16" spans="1:13" x14ac:dyDescent="0.3">
      <c r="A16" s="10">
        <v>3</v>
      </c>
      <c r="B16" s="12">
        <f t="shared" ref="B16:B17" si="9">+B15-C15</f>
        <v>0</v>
      </c>
      <c r="C16" s="12">
        <f t="shared" si="2"/>
        <v>0</v>
      </c>
      <c r="D16" s="12">
        <f t="shared" si="3"/>
        <v>0</v>
      </c>
      <c r="E16" s="12">
        <f t="shared" si="4"/>
        <v>0</v>
      </c>
      <c r="F16" s="12">
        <f t="shared" si="5"/>
        <v>0</v>
      </c>
      <c r="G16" s="13">
        <f t="shared" si="6"/>
        <v>0.82250864577825933</v>
      </c>
      <c r="H16" s="12">
        <f t="shared" si="7"/>
        <v>0</v>
      </c>
      <c r="I16" s="6"/>
      <c r="J16" s="10">
        <v>3</v>
      </c>
      <c r="K16" s="12">
        <f t="shared" si="0"/>
        <v>0</v>
      </c>
      <c r="L16" s="12">
        <f t="shared" si="1"/>
        <v>0</v>
      </c>
      <c r="M16" s="12">
        <f t="shared" si="8"/>
        <v>0</v>
      </c>
    </row>
    <row r="17" spans="1:13" x14ac:dyDescent="0.3">
      <c r="A17" s="10">
        <v>4</v>
      </c>
      <c r="B17" s="12">
        <f t="shared" si="9"/>
        <v>0</v>
      </c>
      <c r="C17" s="12">
        <f t="shared" si="2"/>
        <v>0</v>
      </c>
      <c r="D17" s="12">
        <f t="shared" si="3"/>
        <v>0</v>
      </c>
      <c r="E17" s="12">
        <f t="shared" si="4"/>
        <v>0</v>
      </c>
      <c r="F17" s="12">
        <f t="shared" si="5"/>
        <v>0</v>
      </c>
      <c r="G17" s="13">
        <f t="shared" si="6"/>
        <v>0.77064428537267826</v>
      </c>
      <c r="H17" s="12">
        <f t="shared" si="7"/>
        <v>0</v>
      </c>
      <c r="I17" s="6"/>
      <c r="J17" s="10">
        <v>4</v>
      </c>
      <c r="K17" s="12">
        <f t="shared" si="0"/>
        <v>0</v>
      </c>
      <c r="L17" s="12">
        <f t="shared" si="1"/>
        <v>0</v>
      </c>
      <c r="M17" s="12">
        <f t="shared" si="8"/>
        <v>0</v>
      </c>
    </row>
    <row r="18" spans="1:13" x14ac:dyDescent="0.3">
      <c r="A18" s="10">
        <v>5</v>
      </c>
      <c r="B18" s="12">
        <f>+B17-C17</f>
        <v>0</v>
      </c>
      <c r="C18" s="12">
        <f t="shared" si="2"/>
        <v>0</v>
      </c>
      <c r="D18" s="12">
        <f t="shared" si="3"/>
        <v>0</v>
      </c>
      <c r="E18" s="12">
        <f t="shared" si="4"/>
        <v>0</v>
      </c>
      <c r="F18" s="12">
        <f t="shared" si="5"/>
        <v>0</v>
      </c>
      <c r="G18" s="13">
        <f t="shared" si="6"/>
        <v>0.72205030017115934</v>
      </c>
      <c r="H18" s="12">
        <f t="shared" si="7"/>
        <v>0</v>
      </c>
      <c r="I18" s="6"/>
      <c r="J18" s="10">
        <v>5</v>
      </c>
      <c r="K18" s="12">
        <f t="shared" si="0"/>
        <v>0</v>
      </c>
      <c r="L18" s="12">
        <f t="shared" si="1"/>
        <v>0</v>
      </c>
      <c r="M18" s="12">
        <f t="shared" si="8"/>
        <v>0</v>
      </c>
    </row>
    <row r="19" spans="1:13" x14ac:dyDescent="0.3">
      <c r="A19" s="10">
        <v>6</v>
      </c>
      <c r="B19" s="12">
        <f>+B18-C18</f>
        <v>0</v>
      </c>
      <c r="C19" s="12">
        <f t="shared" si="2"/>
        <v>0</v>
      </c>
      <c r="D19" s="12">
        <f t="shared" si="3"/>
        <v>0</v>
      </c>
      <c r="E19" s="12">
        <f t="shared" si="4"/>
        <v>0</v>
      </c>
      <c r="F19" s="12">
        <f t="shared" si="5"/>
        <v>0</v>
      </c>
      <c r="G19" s="13">
        <f t="shared" si="6"/>
        <v>0.67652047237998636</v>
      </c>
      <c r="H19" s="12">
        <f t="shared" si="7"/>
        <v>0</v>
      </c>
      <c r="I19" s="6"/>
      <c r="J19" s="10">
        <v>6</v>
      </c>
      <c r="K19" s="12">
        <f t="shared" si="0"/>
        <v>0</v>
      </c>
      <c r="L19" s="12">
        <f t="shared" si="1"/>
        <v>0</v>
      </c>
      <c r="M19" s="12">
        <f t="shared" si="8"/>
        <v>0</v>
      </c>
    </row>
    <row r="20" spans="1:13" x14ac:dyDescent="0.3">
      <c r="A20" s="39" t="s">
        <v>33</v>
      </c>
      <c r="B20" s="39"/>
      <c r="C20" s="39"/>
      <c r="D20" s="39"/>
      <c r="E20" s="39"/>
      <c r="F20" s="39"/>
      <c r="G20" s="39"/>
      <c r="H20" s="22">
        <f>SUM(H14:H18)</f>
        <v>0</v>
      </c>
    </row>
    <row r="21" spans="1:13" x14ac:dyDescent="0.3">
      <c r="B21" s="6"/>
      <c r="C21" s="6"/>
      <c r="H21" s="7"/>
    </row>
    <row r="22" spans="1:13" x14ac:dyDescent="0.3">
      <c r="B22" s="6"/>
      <c r="C22" s="6"/>
    </row>
    <row r="23" spans="1:13" x14ac:dyDescent="0.3">
      <c r="A23" s="2"/>
      <c r="B23" s="6"/>
      <c r="C23" s="6"/>
    </row>
    <row r="24" spans="1:13" x14ac:dyDescent="0.3">
      <c r="B24" s="6"/>
      <c r="C24" s="6"/>
    </row>
    <row r="25" spans="1:13" ht="41.25" customHeight="1" x14ac:dyDescent="0.3">
      <c r="G25" s="8"/>
      <c r="H25" s="9"/>
    </row>
  </sheetData>
  <sheetProtection algorithmName="SHA-512" hashValue="E7I6hBYenQ9fIsQrLylNXVevouR88hhINl33rOCIBALA30uf6EqTIKvswU56GKqkLKWhWyqWIoycGMvL9yvROg==" saltValue="LR9fBVoQKPcDrtes6oueAQ==" spinCount="100000" sheet="1" objects="1" scenarios="1" formatCells="0"/>
  <mergeCells count="2">
    <mergeCell ref="A20:G20"/>
    <mergeCell ref="A12:H12"/>
  </mergeCells>
  <conditionalFormatting sqref="L7">
    <cfRule type="cellIs" dxfId="5" priority="1" operator="equal">
      <formula>"NIE MOŻNA SKORZYSTAĆ"</formula>
    </cfRule>
    <cfRule type="cellIs" dxfId="4" priority="2" operator="equal">
      <formula>"MOŻNA SKORZYSTAĆ"</formula>
    </cfRule>
  </conditionalFormatting>
  <pageMargins left="0.7" right="0.7" top="0.75" bottom="0.75" header="0.3" footer="0.3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31"/>
  <sheetViews>
    <sheetView showGridLines="0" workbookViewId="0">
      <selection activeCell="C5" sqref="C5"/>
    </sheetView>
  </sheetViews>
  <sheetFormatPr defaultColWidth="9.140625" defaultRowHeight="21.75" customHeight="1" x14ac:dyDescent="0.3"/>
  <cols>
    <col min="1" max="1" width="15" style="1" customWidth="1"/>
    <col min="2" max="2" width="35.5703125" style="1" customWidth="1"/>
    <col min="3" max="3" width="21" style="1" customWidth="1"/>
    <col min="4" max="5" width="22" style="1" customWidth="1"/>
    <col min="6" max="6" width="18" style="1" customWidth="1"/>
    <col min="7" max="7" width="15.28515625" style="1" customWidth="1"/>
    <col min="8" max="8" width="20.42578125" style="1" customWidth="1"/>
    <col min="9" max="9" width="9.140625" style="1"/>
    <col min="10" max="10" width="11.42578125" style="1" customWidth="1"/>
    <col min="11" max="11" width="31.42578125" style="1" customWidth="1"/>
    <col min="12" max="12" width="31" style="1" customWidth="1"/>
    <col min="13" max="13" width="24" style="1" customWidth="1"/>
    <col min="14" max="16384" width="9.140625" style="1"/>
  </cols>
  <sheetData>
    <row r="1" spans="1:13" ht="18.75" x14ac:dyDescent="0.3">
      <c r="A1" s="2"/>
    </row>
    <row r="2" spans="1:13" ht="18.75" x14ac:dyDescent="0.3">
      <c r="B2" s="2" t="s">
        <v>13</v>
      </c>
      <c r="H2" s="2" t="s">
        <v>17</v>
      </c>
    </row>
    <row r="4" spans="1:13" ht="27.75" customHeight="1" x14ac:dyDescent="0.3">
      <c r="B4" s="25" t="s">
        <v>36</v>
      </c>
      <c r="C4" s="27">
        <v>0</v>
      </c>
      <c r="H4" s="25" t="s">
        <v>24</v>
      </c>
      <c r="I4" s="25"/>
      <c r="J4" s="25"/>
      <c r="K4" s="25"/>
      <c r="L4" s="26">
        <v>0</v>
      </c>
    </row>
    <row r="5" spans="1:13" ht="27.75" customHeight="1" x14ac:dyDescent="0.3">
      <c r="B5" s="25" t="s">
        <v>0</v>
      </c>
      <c r="C5" s="28">
        <v>0.02</v>
      </c>
      <c r="D5" s="31">
        <f>+C5/2</f>
        <v>0.01</v>
      </c>
      <c r="H5" s="25" t="s">
        <v>15</v>
      </c>
      <c r="I5" s="25"/>
      <c r="J5" s="25"/>
      <c r="K5" s="25"/>
      <c r="L5" s="26">
        <v>0</v>
      </c>
    </row>
    <row r="6" spans="1:13" ht="27.75" customHeight="1" x14ac:dyDescent="0.3">
      <c r="B6" s="10" t="s">
        <v>4</v>
      </c>
      <c r="C6" s="11">
        <v>6.7299999999999999E-2</v>
      </c>
      <c r="D6" s="32">
        <f>+C6/2</f>
        <v>3.3649999999999999E-2</v>
      </c>
      <c r="H6" s="19" t="s">
        <v>16</v>
      </c>
      <c r="I6" s="20"/>
      <c r="J6" s="20"/>
      <c r="K6" s="21"/>
      <c r="L6" s="18" t="e">
        <f>+H26/L5</f>
        <v>#DIV/0!</v>
      </c>
    </row>
    <row r="7" spans="1:13" ht="27.75" customHeight="1" x14ac:dyDescent="0.3">
      <c r="B7" s="10" t="s">
        <v>5</v>
      </c>
      <c r="C7" s="11">
        <v>6.7299999999999999E-2</v>
      </c>
      <c r="D7" s="32">
        <f>+C7/2</f>
        <v>3.3649999999999999E-2</v>
      </c>
      <c r="H7" s="19" t="s">
        <v>18</v>
      </c>
      <c r="I7" s="20"/>
      <c r="J7" s="20"/>
      <c r="K7" s="21"/>
      <c r="L7" s="35" t="e">
        <f>IF(50000-(L4+L6)&gt;=0,"MOŻNA SKORZYSTAĆ","NIE MOŻNA SKORZYSTAĆ")</f>
        <v>#DIV/0!</v>
      </c>
    </row>
    <row r="8" spans="1:13" ht="27.75" customHeight="1" x14ac:dyDescent="0.3">
      <c r="B8" s="25" t="s">
        <v>1</v>
      </c>
      <c r="C8" s="29">
        <v>0</v>
      </c>
    </row>
    <row r="9" spans="1:13" ht="27.75" customHeight="1" x14ac:dyDescent="0.3">
      <c r="B9" s="10" t="s">
        <v>34</v>
      </c>
      <c r="C9" s="12" t="e">
        <f>+C4/C8</f>
        <v>#DIV/0!</v>
      </c>
    </row>
    <row r="10" spans="1:13" ht="21.75" customHeight="1" x14ac:dyDescent="0.3">
      <c r="C10" s="5"/>
    </row>
    <row r="12" spans="1:13" ht="43.5" customHeight="1" x14ac:dyDescent="0.3">
      <c r="A12" s="40" t="s">
        <v>30</v>
      </c>
      <c r="B12" s="40"/>
      <c r="C12" s="40"/>
      <c r="D12" s="40"/>
      <c r="E12" s="40"/>
      <c r="F12" s="40"/>
      <c r="G12" s="40"/>
      <c r="H12" s="40"/>
      <c r="J12" s="2" t="s">
        <v>11</v>
      </c>
      <c r="K12" s="6"/>
    </row>
    <row r="13" spans="1:13" s="2" customFormat="1" ht="36.75" customHeight="1" x14ac:dyDescent="0.3">
      <c r="A13" s="15" t="s">
        <v>2</v>
      </c>
      <c r="B13" s="16" t="s">
        <v>3</v>
      </c>
      <c r="C13" s="16" t="s">
        <v>10</v>
      </c>
      <c r="D13" s="16" t="s">
        <v>6</v>
      </c>
      <c r="E13" s="16" t="s">
        <v>0</v>
      </c>
      <c r="F13" s="16" t="s">
        <v>7</v>
      </c>
      <c r="G13" s="16" t="s">
        <v>8</v>
      </c>
      <c r="H13" s="16" t="s">
        <v>9</v>
      </c>
      <c r="J13" s="15" t="s">
        <v>2</v>
      </c>
      <c r="K13" s="16" t="s">
        <v>10</v>
      </c>
      <c r="L13" s="16" t="s">
        <v>0</v>
      </c>
      <c r="M13" s="17" t="s">
        <v>35</v>
      </c>
    </row>
    <row r="14" spans="1:13" ht="21.75" customHeight="1" x14ac:dyDescent="0.3">
      <c r="A14" s="10">
        <v>1</v>
      </c>
      <c r="B14" s="13">
        <f>+C4</f>
        <v>0</v>
      </c>
      <c r="C14" s="13">
        <f>IF(A14&lt;=$C$8,$C$9,0)</f>
        <v>0</v>
      </c>
      <c r="D14" s="13">
        <f>+B14*$D$6</f>
        <v>0</v>
      </c>
      <c r="E14" s="13">
        <f>+B14*$D$5</f>
        <v>0</v>
      </c>
      <c r="F14" s="13">
        <f>+D14-E14</f>
        <v>0</v>
      </c>
      <c r="G14" s="13">
        <f>1/(1+$D$7)^A14</f>
        <v>0.96744546026217781</v>
      </c>
      <c r="H14" s="13">
        <f>+G14*F14</f>
        <v>0</v>
      </c>
      <c r="I14" s="6"/>
      <c r="J14" s="10">
        <v>1</v>
      </c>
      <c r="K14" s="12">
        <f t="shared" ref="K14:K24" si="0">+C14</f>
        <v>0</v>
      </c>
      <c r="L14" s="12">
        <f t="shared" ref="L14:L24" si="1">+E14</f>
        <v>0</v>
      </c>
      <c r="M14" s="12">
        <f>+K14+L14</f>
        <v>0</v>
      </c>
    </row>
    <row r="15" spans="1:13" ht="21.75" customHeight="1" x14ac:dyDescent="0.3">
      <c r="A15" s="10">
        <v>2</v>
      </c>
      <c r="B15" s="13">
        <f>+B14-C14</f>
        <v>0</v>
      </c>
      <c r="C15" s="13">
        <f t="shared" ref="C15:C22" si="2">IF(A15&lt;=$C$8,$C$9,0)</f>
        <v>0</v>
      </c>
      <c r="D15" s="13">
        <f t="shared" ref="D15:D24" si="3">+B15*$D$6</f>
        <v>0</v>
      </c>
      <c r="E15" s="13">
        <f t="shared" ref="E15:E24" si="4">+B15*$D$5</f>
        <v>0</v>
      </c>
      <c r="F15" s="13">
        <f t="shared" ref="F15:F24" si="5">+D15-E15</f>
        <v>0</v>
      </c>
      <c r="G15" s="13">
        <f t="shared" ref="G15:G24" si="6">1/(1+$D$7)^A15</f>
        <v>0.93595071858189705</v>
      </c>
      <c r="H15" s="13">
        <f t="shared" ref="H15:H24" si="7">+G15*F15</f>
        <v>0</v>
      </c>
      <c r="I15" s="6"/>
      <c r="J15" s="10">
        <v>2</v>
      </c>
      <c r="K15" s="12">
        <f t="shared" si="0"/>
        <v>0</v>
      </c>
      <c r="L15" s="12">
        <f t="shared" si="1"/>
        <v>0</v>
      </c>
      <c r="M15" s="12">
        <f t="shared" ref="M15:M24" si="8">+K15+L15</f>
        <v>0</v>
      </c>
    </row>
    <row r="16" spans="1:13" ht="21.75" customHeight="1" x14ac:dyDescent="0.3">
      <c r="A16" s="10">
        <v>3</v>
      </c>
      <c r="B16" s="13">
        <f t="shared" ref="B16:B24" si="9">+B15-C15</f>
        <v>0</v>
      </c>
      <c r="C16" s="13">
        <f t="shared" si="2"/>
        <v>0</v>
      </c>
      <c r="D16" s="13">
        <f t="shared" si="3"/>
        <v>0</v>
      </c>
      <c r="E16" s="13">
        <f t="shared" si="4"/>
        <v>0</v>
      </c>
      <c r="F16" s="13">
        <f t="shared" si="5"/>
        <v>0</v>
      </c>
      <c r="G16" s="13">
        <f t="shared" si="6"/>
        <v>0.90548127372117948</v>
      </c>
      <c r="H16" s="13">
        <f t="shared" si="7"/>
        <v>0</v>
      </c>
      <c r="I16" s="6"/>
      <c r="J16" s="10">
        <v>3</v>
      </c>
      <c r="K16" s="12">
        <f t="shared" si="0"/>
        <v>0</v>
      </c>
      <c r="L16" s="12">
        <f t="shared" si="1"/>
        <v>0</v>
      </c>
      <c r="M16" s="12">
        <f t="shared" si="8"/>
        <v>0</v>
      </c>
    </row>
    <row r="17" spans="1:13" ht="21.75" customHeight="1" x14ac:dyDescent="0.3">
      <c r="A17" s="10">
        <v>4</v>
      </c>
      <c r="B17" s="13">
        <f t="shared" si="9"/>
        <v>0</v>
      </c>
      <c r="C17" s="13">
        <f t="shared" si="2"/>
        <v>0</v>
      </c>
      <c r="D17" s="13">
        <f t="shared" si="3"/>
        <v>0</v>
      </c>
      <c r="E17" s="13">
        <f t="shared" si="4"/>
        <v>0</v>
      </c>
      <c r="F17" s="13">
        <f t="shared" si="5"/>
        <v>0</v>
      </c>
      <c r="G17" s="13">
        <f t="shared" si="6"/>
        <v>0.87600374761396937</v>
      </c>
      <c r="H17" s="13">
        <f t="shared" si="7"/>
        <v>0</v>
      </c>
      <c r="I17" s="6"/>
      <c r="J17" s="10">
        <v>4</v>
      </c>
      <c r="K17" s="12">
        <f t="shared" si="0"/>
        <v>0</v>
      </c>
      <c r="L17" s="12">
        <f t="shared" si="1"/>
        <v>0</v>
      </c>
      <c r="M17" s="12">
        <f t="shared" si="8"/>
        <v>0</v>
      </c>
    </row>
    <row r="18" spans="1:13" ht="21.75" customHeight="1" x14ac:dyDescent="0.3">
      <c r="A18" s="10">
        <v>5</v>
      </c>
      <c r="B18" s="13">
        <f t="shared" si="9"/>
        <v>0</v>
      </c>
      <c r="C18" s="13">
        <f t="shared" si="2"/>
        <v>0</v>
      </c>
      <c r="D18" s="13">
        <f t="shared" si="3"/>
        <v>0</v>
      </c>
      <c r="E18" s="13">
        <f t="shared" si="4"/>
        <v>0</v>
      </c>
      <c r="F18" s="13">
        <f t="shared" si="5"/>
        <v>0</v>
      </c>
      <c r="G18" s="13">
        <f t="shared" si="6"/>
        <v>0.84748584880178934</v>
      </c>
      <c r="H18" s="13">
        <f t="shared" si="7"/>
        <v>0</v>
      </c>
      <c r="I18" s="6"/>
      <c r="J18" s="10">
        <v>5</v>
      </c>
      <c r="K18" s="12">
        <f t="shared" si="0"/>
        <v>0</v>
      </c>
      <c r="L18" s="12">
        <f t="shared" si="1"/>
        <v>0</v>
      </c>
      <c r="M18" s="12">
        <f t="shared" si="8"/>
        <v>0</v>
      </c>
    </row>
    <row r="19" spans="1:13" ht="21.75" customHeight="1" x14ac:dyDescent="0.3">
      <c r="A19" s="10">
        <v>6</v>
      </c>
      <c r="B19" s="13">
        <f t="shared" si="9"/>
        <v>0</v>
      </c>
      <c r="C19" s="13">
        <f t="shared" si="2"/>
        <v>0</v>
      </c>
      <c r="D19" s="13">
        <f t="shared" si="3"/>
        <v>0</v>
      </c>
      <c r="E19" s="13">
        <f t="shared" si="4"/>
        <v>0</v>
      </c>
      <c r="F19" s="13">
        <f t="shared" si="5"/>
        <v>0</v>
      </c>
      <c r="G19" s="13">
        <f t="shared" si="6"/>
        <v>0.81989633705972942</v>
      </c>
      <c r="H19" s="13">
        <f t="shared" si="7"/>
        <v>0</v>
      </c>
      <c r="J19" s="10">
        <v>6</v>
      </c>
      <c r="K19" s="12">
        <f t="shared" si="0"/>
        <v>0</v>
      </c>
      <c r="L19" s="12">
        <f t="shared" si="1"/>
        <v>0</v>
      </c>
      <c r="M19" s="12">
        <f t="shared" si="8"/>
        <v>0</v>
      </c>
    </row>
    <row r="20" spans="1:13" ht="21.75" customHeight="1" x14ac:dyDescent="0.3">
      <c r="A20" s="10">
        <v>7</v>
      </c>
      <c r="B20" s="13">
        <f t="shared" si="9"/>
        <v>0</v>
      </c>
      <c r="C20" s="13">
        <f t="shared" si="2"/>
        <v>0</v>
      </c>
      <c r="D20" s="13">
        <f t="shared" si="3"/>
        <v>0</v>
      </c>
      <c r="E20" s="13">
        <f t="shared" si="4"/>
        <v>0</v>
      </c>
      <c r="F20" s="13">
        <f t="shared" si="5"/>
        <v>0</v>
      </c>
      <c r="G20" s="13">
        <f t="shared" si="6"/>
        <v>0.7932049891740236</v>
      </c>
      <c r="H20" s="13">
        <f t="shared" si="7"/>
        <v>0</v>
      </c>
      <c r="J20" s="10">
        <v>7</v>
      </c>
      <c r="K20" s="12">
        <f t="shared" si="0"/>
        <v>0</v>
      </c>
      <c r="L20" s="12">
        <f t="shared" si="1"/>
        <v>0</v>
      </c>
      <c r="M20" s="12">
        <f t="shared" si="8"/>
        <v>0</v>
      </c>
    </row>
    <row r="21" spans="1:13" ht="21.75" customHeight="1" x14ac:dyDescent="0.3">
      <c r="A21" s="10">
        <v>8</v>
      </c>
      <c r="B21" s="13">
        <f t="shared" si="9"/>
        <v>0</v>
      </c>
      <c r="C21" s="13">
        <f t="shared" si="2"/>
        <v>0</v>
      </c>
      <c r="D21" s="13">
        <f t="shared" si="3"/>
        <v>0</v>
      </c>
      <c r="E21" s="13">
        <f t="shared" si="4"/>
        <v>0</v>
      </c>
      <c r="F21" s="13">
        <f t="shared" si="5"/>
        <v>0</v>
      </c>
      <c r="G21" s="13">
        <f t="shared" si="6"/>
        <v>0.767382565833719</v>
      </c>
      <c r="H21" s="13">
        <f t="shared" si="7"/>
        <v>0</v>
      </c>
      <c r="J21" s="10">
        <v>8</v>
      </c>
      <c r="K21" s="12">
        <f t="shared" si="0"/>
        <v>0</v>
      </c>
      <c r="L21" s="12">
        <f t="shared" si="1"/>
        <v>0</v>
      </c>
      <c r="M21" s="12">
        <f t="shared" si="8"/>
        <v>0</v>
      </c>
    </row>
    <row r="22" spans="1:13" ht="21.75" customHeight="1" x14ac:dyDescent="0.3">
      <c r="A22" s="10">
        <v>9</v>
      </c>
      <c r="B22" s="13">
        <f t="shared" si="9"/>
        <v>0</v>
      </c>
      <c r="C22" s="13">
        <f t="shared" si="2"/>
        <v>0</v>
      </c>
      <c r="D22" s="13">
        <f t="shared" si="3"/>
        <v>0</v>
      </c>
      <c r="E22" s="13">
        <f t="shared" si="4"/>
        <v>0</v>
      </c>
      <c r="F22" s="13">
        <f t="shared" si="5"/>
        <v>0</v>
      </c>
      <c r="G22" s="13">
        <f t="shared" si="6"/>
        <v>0.74240077960017314</v>
      </c>
      <c r="H22" s="13">
        <f t="shared" si="7"/>
        <v>0</v>
      </c>
      <c r="J22" s="10">
        <v>9</v>
      </c>
      <c r="K22" s="12">
        <f t="shared" si="0"/>
        <v>0</v>
      </c>
      <c r="L22" s="12">
        <f t="shared" si="1"/>
        <v>0</v>
      </c>
      <c r="M22" s="12">
        <f t="shared" si="8"/>
        <v>0</v>
      </c>
    </row>
    <row r="23" spans="1:13" ht="21.75" customHeight="1" x14ac:dyDescent="0.3">
      <c r="A23" s="10">
        <v>10</v>
      </c>
      <c r="B23" s="13">
        <f>+B22-C22</f>
        <v>0</v>
      </c>
      <c r="C23" s="13">
        <f>IF(A23&lt;=$C$8,$C$9,0)</f>
        <v>0</v>
      </c>
      <c r="D23" s="13">
        <f>+B23*$D$6</f>
        <v>0</v>
      </c>
      <c r="E23" s="13">
        <f>+B23*$D$5</f>
        <v>0</v>
      </c>
      <c r="F23" s="13">
        <f>+D23-E23</f>
        <v>0</v>
      </c>
      <c r="G23" s="13">
        <f>1/(1+$D$7)^A23</f>
        <v>0.71823226391928907</v>
      </c>
      <c r="H23" s="13">
        <f>+G23*F23</f>
        <v>0</v>
      </c>
      <c r="J23" s="10">
        <v>10</v>
      </c>
      <c r="K23" s="12">
        <f>+C23</f>
        <v>0</v>
      </c>
      <c r="L23" s="12">
        <f>+E23</f>
        <v>0</v>
      </c>
      <c r="M23" s="12">
        <f>+K23+L23</f>
        <v>0</v>
      </c>
    </row>
    <row r="24" spans="1:13" ht="21.75" customHeight="1" x14ac:dyDescent="0.3">
      <c r="A24" s="10">
        <v>11</v>
      </c>
      <c r="B24" s="13">
        <f t="shared" si="9"/>
        <v>0</v>
      </c>
      <c r="C24" s="13">
        <f t="shared" ref="C24:C25" si="10">IF(A24&lt;=$C$8,$C$9,0)</f>
        <v>0</v>
      </c>
      <c r="D24" s="13">
        <f t="shared" si="3"/>
        <v>0</v>
      </c>
      <c r="E24" s="13">
        <f t="shared" si="4"/>
        <v>0</v>
      </c>
      <c r="F24" s="13">
        <f t="shared" si="5"/>
        <v>0</v>
      </c>
      <c r="G24" s="13">
        <f t="shared" si="6"/>
        <v>0.69485054314254269</v>
      </c>
      <c r="H24" s="13">
        <f t="shared" si="7"/>
        <v>0</v>
      </c>
      <c r="J24" s="10">
        <v>11</v>
      </c>
      <c r="K24" s="12">
        <f t="shared" si="0"/>
        <v>0</v>
      </c>
      <c r="L24" s="12">
        <f t="shared" si="1"/>
        <v>0</v>
      </c>
      <c r="M24" s="12">
        <f t="shared" si="8"/>
        <v>0</v>
      </c>
    </row>
    <row r="25" spans="1:13" ht="21.75" customHeight="1" x14ac:dyDescent="0.3">
      <c r="A25" s="10">
        <v>12</v>
      </c>
      <c r="B25" s="13">
        <f>+B24-C24</f>
        <v>0</v>
      </c>
      <c r="C25" s="13">
        <f t="shared" si="10"/>
        <v>0</v>
      </c>
      <c r="D25" s="13">
        <f>+B25*$D$6</f>
        <v>0</v>
      </c>
      <c r="E25" s="13">
        <f>+B25*$D$5</f>
        <v>0</v>
      </c>
      <c r="F25" s="13">
        <f>+D25-E25</f>
        <v>0</v>
      </c>
      <c r="G25" s="13">
        <f>1/(1+$D$7)^A25</f>
        <v>0.67223000352396145</v>
      </c>
      <c r="H25" s="13">
        <f>+G25*F25</f>
        <v>0</v>
      </c>
      <c r="J25" s="10">
        <v>12</v>
      </c>
      <c r="K25" s="12">
        <f>+C25</f>
        <v>0</v>
      </c>
      <c r="L25" s="12">
        <f>+E25</f>
        <v>0</v>
      </c>
      <c r="M25" s="12">
        <f>+K25+L25</f>
        <v>0</v>
      </c>
    </row>
    <row r="26" spans="1:13" ht="21.75" customHeight="1" x14ac:dyDescent="0.3">
      <c r="A26" s="39" t="s">
        <v>29</v>
      </c>
      <c r="B26" s="39"/>
      <c r="C26" s="39"/>
      <c r="D26" s="39"/>
      <c r="E26" s="39"/>
      <c r="F26" s="39"/>
      <c r="G26" s="39"/>
      <c r="H26" s="14">
        <f>SUM(H14:H24)</f>
        <v>0</v>
      </c>
    </row>
    <row r="27" spans="1:13" ht="21.75" customHeight="1" x14ac:dyDescent="0.3">
      <c r="B27" s="6"/>
      <c r="C27" s="6"/>
      <c r="H27" s="7"/>
    </row>
    <row r="28" spans="1:13" ht="21.75" customHeight="1" x14ac:dyDescent="0.3">
      <c r="B28" s="6"/>
      <c r="C28" s="6"/>
    </row>
    <row r="29" spans="1:13" ht="21.75" customHeight="1" x14ac:dyDescent="0.3">
      <c r="A29" s="2"/>
      <c r="B29" s="6"/>
      <c r="C29" s="6"/>
    </row>
    <row r="30" spans="1:13" ht="21.75" customHeight="1" x14ac:dyDescent="0.3">
      <c r="B30" s="6"/>
      <c r="C30" s="6"/>
    </row>
    <row r="31" spans="1:13" ht="37.5" customHeight="1" x14ac:dyDescent="0.3"/>
  </sheetData>
  <sheetProtection algorithmName="SHA-512" hashValue="97kAQOrzi/UkTV5YO63pAvSCqP6TnsxUyKqQT78jpcEJga7ETQrg1k3Mf1WQg28pBb8AZ5EsOzy3Egf7Ud13bg==" saltValue="+Ulx22s74rHYv/fbXt+3EA==" spinCount="100000" sheet="1" objects="1" scenarios="1"/>
  <mergeCells count="2">
    <mergeCell ref="A26:G26"/>
    <mergeCell ref="A12:H12"/>
  </mergeCells>
  <conditionalFormatting sqref="L7">
    <cfRule type="cellIs" dxfId="3" priority="1" operator="equal">
      <formula>"NIE MOŻNA SKORZYSTAĆ"</formula>
    </cfRule>
    <cfRule type="cellIs" dxfId="2" priority="2" operator="equal">
      <formula>"MOŻNA SKORZYSTAĆ"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M39"/>
  <sheetViews>
    <sheetView showGridLines="0" topLeftCell="C1" workbookViewId="0">
      <selection activeCell="L6" sqref="L6"/>
    </sheetView>
  </sheetViews>
  <sheetFormatPr defaultColWidth="9.140625" defaultRowHeight="18.75" x14ac:dyDescent="0.3"/>
  <cols>
    <col min="1" max="1" width="14.42578125" style="1" customWidth="1"/>
    <col min="2" max="2" width="36" style="1" customWidth="1"/>
    <col min="3" max="3" width="23" style="1" customWidth="1"/>
    <col min="4" max="4" width="21.5703125" style="1" customWidth="1"/>
    <col min="5" max="5" width="22" style="1" customWidth="1"/>
    <col min="6" max="6" width="18" style="1" customWidth="1"/>
    <col min="7" max="7" width="15.28515625" style="1" customWidth="1"/>
    <col min="8" max="8" width="21.7109375" style="1" customWidth="1"/>
    <col min="9" max="9" width="9.140625" style="1"/>
    <col min="10" max="10" width="17" style="1" customWidth="1"/>
    <col min="11" max="11" width="25.28515625" style="1" customWidth="1"/>
    <col min="12" max="12" width="32.140625" style="1" customWidth="1"/>
    <col min="13" max="13" width="28.140625" style="1" customWidth="1"/>
    <col min="14" max="16384" width="9.140625" style="1"/>
  </cols>
  <sheetData>
    <row r="2" spans="1:13" x14ac:dyDescent="0.3">
      <c r="B2" s="2" t="s">
        <v>14</v>
      </c>
      <c r="H2" s="2" t="s">
        <v>17</v>
      </c>
    </row>
    <row r="4" spans="1:13" ht="27.75" customHeight="1" x14ac:dyDescent="0.3">
      <c r="B4" s="25" t="s">
        <v>36</v>
      </c>
      <c r="C4" s="27">
        <v>0</v>
      </c>
      <c r="H4" s="25" t="s">
        <v>24</v>
      </c>
      <c r="I4" s="25"/>
      <c r="J4" s="25"/>
      <c r="K4" s="25"/>
      <c r="L4" s="26">
        <v>0</v>
      </c>
    </row>
    <row r="5" spans="1:13" ht="27.75" customHeight="1" x14ac:dyDescent="0.3">
      <c r="B5" s="25" t="s">
        <v>0</v>
      </c>
      <c r="C5" s="28">
        <v>0.02</v>
      </c>
      <c r="D5" s="31">
        <f>+C5/4</f>
        <v>5.0000000000000001E-3</v>
      </c>
      <c r="H5" s="25" t="s">
        <v>15</v>
      </c>
      <c r="I5" s="25"/>
      <c r="J5" s="25"/>
      <c r="K5" s="25"/>
      <c r="L5" s="26">
        <v>0</v>
      </c>
    </row>
    <row r="6" spans="1:13" ht="27.75" customHeight="1" x14ac:dyDescent="0.3">
      <c r="B6" s="10" t="s">
        <v>4</v>
      </c>
      <c r="C6" s="11">
        <v>6.7299999999999999E-2</v>
      </c>
      <c r="D6" s="32">
        <f>+C6/4</f>
        <v>1.6825E-2</v>
      </c>
      <c r="H6" s="19" t="s">
        <v>16</v>
      </c>
      <c r="I6" s="20"/>
      <c r="J6" s="20"/>
      <c r="K6" s="21"/>
      <c r="L6" s="18" t="e">
        <f>+H38/L5</f>
        <v>#DIV/0!</v>
      </c>
    </row>
    <row r="7" spans="1:13" ht="27.75" customHeight="1" x14ac:dyDescent="0.3">
      <c r="B7" s="10" t="s">
        <v>5</v>
      </c>
      <c r="C7" s="11">
        <v>6.7299999999999999E-2</v>
      </c>
      <c r="D7" s="32">
        <f>+C7/4</f>
        <v>1.6825E-2</v>
      </c>
      <c r="H7" s="19" t="s">
        <v>18</v>
      </c>
      <c r="I7" s="20"/>
      <c r="J7" s="20"/>
      <c r="K7" s="21"/>
      <c r="L7" s="35" t="e">
        <f>IF(50000-(L4+L6)&gt;=0,"MOŻNA SKORZYSTAĆ","NIE MOŻNA SKORZYSTAĆ")</f>
        <v>#DIV/0!</v>
      </c>
    </row>
    <row r="8" spans="1:13" ht="27.75" customHeight="1" x14ac:dyDescent="0.3">
      <c r="B8" s="25" t="s">
        <v>1</v>
      </c>
      <c r="C8" s="29">
        <v>0</v>
      </c>
      <c r="D8" s="31"/>
    </row>
    <row r="9" spans="1:13" ht="27.75" customHeight="1" x14ac:dyDescent="0.3">
      <c r="B9" s="10" t="s">
        <v>34</v>
      </c>
      <c r="C9" s="12" t="e">
        <f>+C4/C8</f>
        <v>#DIV/0!</v>
      </c>
    </row>
    <row r="10" spans="1:13" x14ac:dyDescent="0.3">
      <c r="C10" s="5"/>
    </row>
    <row r="11" spans="1:13" x14ac:dyDescent="0.3">
      <c r="J11" s="2"/>
      <c r="K11" s="6"/>
      <c r="L11" s="6"/>
    </row>
    <row r="12" spans="1:13" ht="45" customHeight="1" x14ac:dyDescent="0.3">
      <c r="A12" s="40" t="s">
        <v>30</v>
      </c>
      <c r="B12" s="40"/>
      <c r="C12" s="40"/>
      <c r="D12" s="40"/>
      <c r="E12" s="40"/>
      <c r="F12" s="40"/>
      <c r="G12" s="40"/>
      <c r="H12" s="40"/>
      <c r="J12" s="2" t="s">
        <v>11</v>
      </c>
      <c r="K12" s="6"/>
      <c r="L12" s="6"/>
    </row>
    <row r="13" spans="1:13" s="2" customFormat="1" ht="41.25" customHeight="1" x14ac:dyDescent="0.3">
      <c r="A13" s="15" t="s">
        <v>2</v>
      </c>
      <c r="B13" s="16" t="s">
        <v>3</v>
      </c>
      <c r="C13" s="16" t="s">
        <v>10</v>
      </c>
      <c r="D13" s="16" t="s">
        <v>6</v>
      </c>
      <c r="E13" s="16" t="s">
        <v>0</v>
      </c>
      <c r="F13" s="16" t="s">
        <v>7</v>
      </c>
      <c r="G13" s="16" t="s">
        <v>8</v>
      </c>
      <c r="H13" s="16" t="s">
        <v>9</v>
      </c>
      <c r="J13" s="15" t="s">
        <v>2</v>
      </c>
      <c r="K13" s="16" t="s">
        <v>10</v>
      </c>
      <c r="L13" s="16" t="s">
        <v>0</v>
      </c>
      <c r="M13" s="17" t="s">
        <v>35</v>
      </c>
    </row>
    <row r="14" spans="1:13" x14ac:dyDescent="0.3">
      <c r="A14" s="10">
        <v>1</v>
      </c>
      <c r="B14" s="12">
        <f>+C4</f>
        <v>0</v>
      </c>
      <c r="C14" s="12">
        <f>IF(A14&lt;=$C$8,$C$9,0)</f>
        <v>0</v>
      </c>
      <c r="D14" s="12">
        <f>+B14*$D$6</f>
        <v>0</v>
      </c>
      <c r="E14" s="12">
        <f>+B14*$D$5</f>
        <v>0</v>
      </c>
      <c r="F14" s="12">
        <f>+D14-E14</f>
        <v>0</v>
      </c>
      <c r="G14" s="13">
        <f>1/(1+$D$7)^A14</f>
        <v>0.98345339660216846</v>
      </c>
      <c r="H14" s="12">
        <f>+G14*F14</f>
        <v>0</v>
      </c>
      <c r="I14" s="6"/>
      <c r="J14" s="10">
        <v>1</v>
      </c>
      <c r="K14" s="12">
        <f t="shared" ref="K14:K33" si="0">+C14</f>
        <v>0</v>
      </c>
      <c r="L14" s="12">
        <f t="shared" ref="L14:L33" si="1">+E14</f>
        <v>0</v>
      </c>
      <c r="M14" s="12">
        <f>+K14+L14</f>
        <v>0</v>
      </c>
    </row>
    <row r="15" spans="1:13" x14ac:dyDescent="0.3">
      <c r="A15" s="10">
        <v>2</v>
      </c>
      <c r="B15" s="12">
        <f>+B14-C14</f>
        <v>0</v>
      </c>
      <c r="C15" s="12">
        <f t="shared" ref="C15:C23" si="2">IF(A15&lt;=$C$8,$C$9,0)</f>
        <v>0</v>
      </c>
      <c r="D15" s="12">
        <f t="shared" ref="D15:D23" si="3">+B15*$D$6</f>
        <v>0</v>
      </c>
      <c r="E15" s="12">
        <f t="shared" ref="E15:E37" si="4">+B15*$D$5</f>
        <v>0</v>
      </c>
      <c r="F15" s="12">
        <f t="shared" ref="F15:F23" si="5">+D15-E15</f>
        <v>0</v>
      </c>
      <c r="G15" s="13">
        <f t="shared" ref="G15:G23" si="6">1/(1+$D$7)^A15</f>
        <v>0.967180583288342</v>
      </c>
      <c r="H15" s="12">
        <f t="shared" ref="H15:H23" si="7">+G15*F15</f>
        <v>0</v>
      </c>
      <c r="I15" s="6"/>
      <c r="J15" s="10">
        <v>2</v>
      </c>
      <c r="K15" s="12">
        <f t="shared" si="0"/>
        <v>0</v>
      </c>
      <c r="L15" s="12">
        <f t="shared" si="1"/>
        <v>0</v>
      </c>
      <c r="M15" s="12">
        <f t="shared" ref="M15:M33" si="8">+K15+L15</f>
        <v>0</v>
      </c>
    </row>
    <row r="16" spans="1:13" x14ac:dyDescent="0.3">
      <c r="A16" s="10">
        <v>3</v>
      </c>
      <c r="B16" s="12">
        <f t="shared" ref="B16:B23" si="9">+B15-C15</f>
        <v>0</v>
      </c>
      <c r="C16" s="12">
        <f t="shared" si="2"/>
        <v>0</v>
      </c>
      <c r="D16" s="12">
        <f t="shared" si="3"/>
        <v>0</v>
      </c>
      <c r="E16" s="12">
        <f t="shared" si="4"/>
        <v>0</v>
      </c>
      <c r="F16" s="12">
        <f t="shared" si="5"/>
        <v>0</v>
      </c>
      <c r="G16" s="13">
        <f t="shared" si="6"/>
        <v>0.95117702976258622</v>
      </c>
      <c r="H16" s="12">
        <f t="shared" si="7"/>
        <v>0</v>
      </c>
      <c r="I16" s="6"/>
      <c r="J16" s="10">
        <v>3</v>
      </c>
      <c r="K16" s="12">
        <f t="shared" si="0"/>
        <v>0</v>
      </c>
      <c r="L16" s="12">
        <f t="shared" si="1"/>
        <v>0</v>
      </c>
      <c r="M16" s="12">
        <f t="shared" si="8"/>
        <v>0</v>
      </c>
    </row>
    <row r="17" spans="1:13" x14ac:dyDescent="0.3">
      <c r="A17" s="10">
        <v>4</v>
      </c>
      <c r="B17" s="12">
        <f t="shared" si="9"/>
        <v>0</v>
      </c>
      <c r="C17" s="12">
        <f t="shared" si="2"/>
        <v>0</v>
      </c>
      <c r="D17" s="12">
        <f t="shared" si="3"/>
        <v>0</v>
      </c>
      <c r="E17" s="12">
        <f t="shared" si="4"/>
        <v>0</v>
      </c>
      <c r="F17" s="12">
        <f t="shared" si="5"/>
        <v>0</v>
      </c>
      <c r="G17" s="13">
        <f t="shared" si="6"/>
        <v>0.93543828068997736</v>
      </c>
      <c r="H17" s="12">
        <f t="shared" si="7"/>
        <v>0</v>
      </c>
      <c r="I17" s="6"/>
      <c r="J17" s="10">
        <v>4</v>
      </c>
      <c r="K17" s="12">
        <f t="shared" si="0"/>
        <v>0</v>
      </c>
      <c r="L17" s="12">
        <f t="shared" si="1"/>
        <v>0</v>
      </c>
      <c r="M17" s="12">
        <f t="shared" si="8"/>
        <v>0</v>
      </c>
    </row>
    <row r="18" spans="1:13" x14ac:dyDescent="0.3">
      <c r="A18" s="10">
        <v>5</v>
      </c>
      <c r="B18" s="12">
        <f t="shared" si="9"/>
        <v>0</v>
      </c>
      <c r="C18" s="12">
        <f t="shared" si="2"/>
        <v>0</v>
      </c>
      <c r="D18" s="12">
        <f t="shared" si="3"/>
        <v>0</v>
      </c>
      <c r="E18" s="12">
        <f t="shared" si="4"/>
        <v>0</v>
      </c>
      <c r="F18" s="12">
        <f t="shared" si="5"/>
        <v>0</v>
      </c>
      <c r="G18" s="13">
        <f t="shared" si="6"/>
        <v>0.91995995445625101</v>
      </c>
      <c r="H18" s="12">
        <f t="shared" si="7"/>
        <v>0</v>
      </c>
      <c r="I18" s="6"/>
      <c r="J18" s="10">
        <v>5</v>
      </c>
      <c r="K18" s="12">
        <f t="shared" si="0"/>
        <v>0</v>
      </c>
      <c r="L18" s="12">
        <f t="shared" si="1"/>
        <v>0</v>
      </c>
      <c r="M18" s="12">
        <f t="shared" si="8"/>
        <v>0</v>
      </c>
    </row>
    <row r="19" spans="1:13" x14ac:dyDescent="0.3">
      <c r="A19" s="10">
        <v>6</v>
      </c>
      <c r="B19" s="12">
        <f t="shared" si="9"/>
        <v>0</v>
      </c>
      <c r="C19" s="12">
        <f t="shared" si="2"/>
        <v>0</v>
      </c>
      <c r="D19" s="12">
        <f t="shared" si="3"/>
        <v>0</v>
      </c>
      <c r="E19" s="12">
        <f t="shared" si="4"/>
        <v>0</v>
      </c>
      <c r="F19" s="12">
        <f t="shared" si="5"/>
        <v>0</v>
      </c>
      <c r="G19" s="13">
        <f t="shared" si="6"/>
        <v>0.90473774194797596</v>
      </c>
      <c r="H19" s="12">
        <f t="shared" si="7"/>
        <v>0</v>
      </c>
      <c r="J19" s="10">
        <v>6</v>
      </c>
      <c r="K19" s="12">
        <f t="shared" si="0"/>
        <v>0</v>
      </c>
      <c r="L19" s="12">
        <f t="shared" si="1"/>
        <v>0</v>
      </c>
      <c r="M19" s="12">
        <f t="shared" si="8"/>
        <v>0</v>
      </c>
    </row>
    <row r="20" spans="1:13" x14ac:dyDescent="0.3">
      <c r="A20" s="10">
        <v>7</v>
      </c>
      <c r="B20" s="12">
        <f t="shared" si="9"/>
        <v>0</v>
      </c>
      <c r="C20" s="12">
        <f t="shared" si="2"/>
        <v>0</v>
      </c>
      <c r="D20" s="12">
        <f t="shared" si="3"/>
        <v>0</v>
      </c>
      <c r="E20" s="12">
        <f t="shared" si="4"/>
        <v>0</v>
      </c>
      <c r="F20" s="12">
        <f t="shared" si="5"/>
        <v>0</v>
      </c>
      <c r="G20" s="13">
        <f t="shared" si="6"/>
        <v>0.88976740535291321</v>
      </c>
      <c r="H20" s="12">
        <f t="shared" si="7"/>
        <v>0</v>
      </c>
      <c r="J20" s="10">
        <v>7</v>
      </c>
      <c r="K20" s="12">
        <f t="shared" si="0"/>
        <v>0</v>
      </c>
      <c r="L20" s="12">
        <f t="shared" si="1"/>
        <v>0</v>
      </c>
      <c r="M20" s="12">
        <f t="shared" si="8"/>
        <v>0</v>
      </c>
    </row>
    <row r="21" spans="1:13" x14ac:dyDescent="0.3">
      <c r="A21" s="10">
        <v>8</v>
      </c>
      <c r="B21" s="12">
        <f t="shared" si="9"/>
        <v>0</v>
      </c>
      <c r="C21" s="12">
        <f t="shared" si="2"/>
        <v>0</v>
      </c>
      <c r="D21" s="12">
        <f t="shared" si="3"/>
        <v>0</v>
      </c>
      <c r="E21" s="12">
        <f t="shared" si="4"/>
        <v>0</v>
      </c>
      <c r="F21" s="12">
        <f t="shared" si="5"/>
        <v>0</v>
      </c>
      <c r="G21" s="13">
        <f t="shared" si="6"/>
        <v>0.87504477698022098</v>
      </c>
      <c r="H21" s="12">
        <f t="shared" si="7"/>
        <v>0</v>
      </c>
      <c r="J21" s="10">
        <v>8</v>
      </c>
      <c r="K21" s="12">
        <f t="shared" si="0"/>
        <v>0</v>
      </c>
      <c r="L21" s="12">
        <f t="shared" si="1"/>
        <v>0</v>
      </c>
      <c r="M21" s="12">
        <f t="shared" si="8"/>
        <v>0</v>
      </c>
    </row>
    <row r="22" spans="1:13" x14ac:dyDescent="0.3">
      <c r="A22" s="10">
        <v>9</v>
      </c>
      <c r="B22" s="12">
        <f t="shared" si="9"/>
        <v>0</v>
      </c>
      <c r="C22" s="12">
        <f t="shared" si="2"/>
        <v>0</v>
      </c>
      <c r="D22" s="12">
        <f t="shared" si="3"/>
        <v>0</v>
      </c>
      <c r="E22" s="12">
        <f t="shared" si="4"/>
        <v>0</v>
      </c>
      <c r="F22" s="12">
        <f t="shared" si="5"/>
        <v>0</v>
      </c>
      <c r="G22" s="13">
        <f t="shared" si="6"/>
        <v>0.86056575810018532</v>
      </c>
      <c r="H22" s="12">
        <f t="shared" si="7"/>
        <v>0</v>
      </c>
      <c r="J22" s="10">
        <v>9</v>
      </c>
      <c r="K22" s="12">
        <f t="shared" si="0"/>
        <v>0</v>
      </c>
      <c r="L22" s="12">
        <f t="shared" si="1"/>
        <v>0</v>
      </c>
      <c r="M22" s="12">
        <f t="shared" si="8"/>
        <v>0</v>
      </c>
    </row>
    <row r="23" spans="1:13" x14ac:dyDescent="0.3">
      <c r="A23" s="10">
        <v>10</v>
      </c>
      <c r="B23" s="12">
        <f t="shared" si="9"/>
        <v>0</v>
      </c>
      <c r="C23" s="12">
        <f t="shared" si="2"/>
        <v>0</v>
      </c>
      <c r="D23" s="12">
        <f t="shared" si="3"/>
        <v>0</v>
      </c>
      <c r="E23" s="12">
        <f t="shared" si="4"/>
        <v>0</v>
      </c>
      <c r="F23" s="12">
        <f t="shared" si="5"/>
        <v>0</v>
      </c>
      <c r="G23" s="13">
        <f t="shared" si="6"/>
        <v>0.84632631780314715</v>
      </c>
      <c r="H23" s="12">
        <f t="shared" si="7"/>
        <v>0</v>
      </c>
      <c r="J23" s="10">
        <v>10</v>
      </c>
      <c r="K23" s="12">
        <f t="shared" si="0"/>
        <v>0</v>
      </c>
      <c r="L23" s="12">
        <f t="shared" si="1"/>
        <v>0</v>
      </c>
      <c r="M23" s="12">
        <f t="shared" si="8"/>
        <v>0</v>
      </c>
    </row>
    <row r="24" spans="1:13" x14ac:dyDescent="0.3">
      <c r="A24" s="10">
        <v>11</v>
      </c>
      <c r="B24" s="12">
        <f t="shared" ref="B24:B37" si="10">+B23-C23</f>
        <v>0</v>
      </c>
      <c r="C24" s="12">
        <f t="shared" ref="C24:C37" si="11">IF(A24&lt;=$C$8,$C$9,0)</f>
        <v>0</v>
      </c>
      <c r="D24" s="12">
        <f t="shared" ref="D24:D37" si="12">+B24*$D$6</f>
        <v>0</v>
      </c>
      <c r="E24" s="12">
        <f t="shared" si="4"/>
        <v>0</v>
      </c>
      <c r="F24" s="12">
        <f t="shared" ref="F24:F37" si="13">+D24-E24</f>
        <v>0</v>
      </c>
      <c r="G24" s="13">
        <f t="shared" ref="G24:G37" si="14">1/(1+$D$7)^A24</f>
        <v>0.83232249187731133</v>
      </c>
      <c r="H24" s="12">
        <f t="shared" ref="H24:H37" si="15">+G24*F24</f>
        <v>0</v>
      </c>
      <c r="J24" s="10">
        <v>11</v>
      </c>
      <c r="K24" s="12">
        <f t="shared" si="0"/>
        <v>0</v>
      </c>
      <c r="L24" s="12">
        <f t="shared" si="1"/>
        <v>0</v>
      </c>
      <c r="M24" s="12">
        <f t="shared" si="8"/>
        <v>0</v>
      </c>
    </row>
    <row r="25" spans="1:13" x14ac:dyDescent="0.3">
      <c r="A25" s="10">
        <v>12</v>
      </c>
      <c r="B25" s="12">
        <f t="shared" si="10"/>
        <v>0</v>
      </c>
      <c r="C25" s="12">
        <f t="shared" si="11"/>
        <v>0</v>
      </c>
      <c r="D25" s="12">
        <f t="shared" si="12"/>
        <v>0</v>
      </c>
      <c r="E25" s="12">
        <f t="shared" si="4"/>
        <v>0</v>
      </c>
      <c r="F25" s="12">
        <f t="shared" si="13"/>
        <v>0</v>
      </c>
      <c r="G25" s="13">
        <f t="shared" si="14"/>
        <v>0.81855038170512262</v>
      </c>
      <c r="H25" s="12">
        <f t="shared" si="15"/>
        <v>0</v>
      </c>
      <c r="J25" s="10">
        <v>12</v>
      </c>
      <c r="K25" s="12">
        <f t="shared" si="0"/>
        <v>0</v>
      </c>
      <c r="L25" s="12">
        <f t="shared" si="1"/>
        <v>0</v>
      </c>
      <c r="M25" s="12">
        <f t="shared" si="8"/>
        <v>0</v>
      </c>
    </row>
    <row r="26" spans="1:13" x14ac:dyDescent="0.3">
      <c r="A26" s="10">
        <v>13</v>
      </c>
      <c r="B26" s="12">
        <f t="shared" si="10"/>
        <v>0</v>
      </c>
      <c r="C26" s="12">
        <f t="shared" si="11"/>
        <v>0</v>
      </c>
      <c r="D26" s="12">
        <f t="shared" si="12"/>
        <v>0</v>
      </c>
      <c r="E26" s="12">
        <f t="shared" si="4"/>
        <v>0</v>
      </c>
      <c r="F26" s="12">
        <f t="shared" si="13"/>
        <v>0</v>
      </c>
      <c r="G26" s="13">
        <f t="shared" si="14"/>
        <v>0.80500615317790425</v>
      </c>
      <c r="H26" s="12">
        <f t="shared" si="15"/>
        <v>0</v>
      </c>
      <c r="J26" s="10">
        <v>13</v>
      </c>
      <c r="K26" s="12">
        <f t="shared" si="0"/>
        <v>0</v>
      </c>
      <c r="L26" s="12">
        <f t="shared" si="1"/>
        <v>0</v>
      </c>
      <c r="M26" s="12">
        <f t="shared" si="8"/>
        <v>0</v>
      </c>
    </row>
    <row r="27" spans="1:13" x14ac:dyDescent="0.3">
      <c r="A27" s="10">
        <v>14</v>
      </c>
      <c r="B27" s="12">
        <f t="shared" si="10"/>
        <v>0</v>
      </c>
      <c r="C27" s="12">
        <f t="shared" si="11"/>
        <v>0</v>
      </c>
      <c r="D27" s="12">
        <f t="shared" si="12"/>
        <v>0</v>
      </c>
      <c r="E27" s="12">
        <f t="shared" si="4"/>
        <v>0</v>
      </c>
      <c r="F27" s="12">
        <f t="shared" si="13"/>
        <v>0</v>
      </c>
      <c r="G27" s="13">
        <f t="shared" si="14"/>
        <v>0.79168603562845541</v>
      </c>
      <c r="H27" s="12">
        <f t="shared" si="15"/>
        <v>0</v>
      </c>
      <c r="J27" s="10">
        <v>14</v>
      </c>
      <c r="K27" s="12">
        <f t="shared" si="0"/>
        <v>0</v>
      </c>
      <c r="L27" s="12">
        <f t="shared" si="1"/>
        <v>0</v>
      </c>
      <c r="M27" s="12">
        <f t="shared" si="8"/>
        <v>0</v>
      </c>
    </row>
    <row r="28" spans="1:13" x14ac:dyDescent="0.3">
      <c r="A28" s="10">
        <v>15</v>
      </c>
      <c r="B28" s="12">
        <f t="shared" si="10"/>
        <v>0</v>
      </c>
      <c r="C28" s="12">
        <f t="shared" si="11"/>
        <v>0</v>
      </c>
      <c r="D28" s="12">
        <f t="shared" si="12"/>
        <v>0</v>
      </c>
      <c r="E28" s="12">
        <f t="shared" si="4"/>
        <v>0</v>
      </c>
      <c r="F28" s="12">
        <f t="shared" si="13"/>
        <v>0</v>
      </c>
      <c r="G28" s="13">
        <f t="shared" si="14"/>
        <v>0.77858632078130985</v>
      </c>
      <c r="H28" s="12">
        <f t="shared" si="15"/>
        <v>0</v>
      </c>
      <c r="J28" s="10">
        <v>15</v>
      </c>
      <c r="K28" s="12">
        <f t="shared" si="0"/>
        <v>0</v>
      </c>
      <c r="L28" s="12">
        <f t="shared" si="1"/>
        <v>0</v>
      </c>
      <c r="M28" s="12">
        <f t="shared" si="8"/>
        <v>0</v>
      </c>
    </row>
    <row r="29" spans="1:13" x14ac:dyDescent="0.3">
      <c r="A29" s="10">
        <v>16</v>
      </c>
      <c r="B29" s="12">
        <f t="shared" si="10"/>
        <v>0</v>
      </c>
      <c r="C29" s="12">
        <f t="shared" si="11"/>
        <v>0</v>
      </c>
      <c r="D29" s="12">
        <f t="shared" si="12"/>
        <v>0</v>
      </c>
      <c r="E29" s="12">
        <f t="shared" si="4"/>
        <v>0</v>
      </c>
      <c r="F29" s="12">
        <f t="shared" si="13"/>
        <v>0</v>
      </c>
      <c r="G29" s="13">
        <f t="shared" si="14"/>
        <v>0.76570336172036457</v>
      </c>
      <c r="H29" s="12">
        <f t="shared" si="15"/>
        <v>0</v>
      </c>
      <c r="J29" s="10">
        <v>16</v>
      </c>
      <c r="K29" s="12">
        <f t="shared" si="0"/>
        <v>0</v>
      </c>
      <c r="L29" s="12">
        <f t="shared" si="1"/>
        <v>0</v>
      </c>
      <c r="M29" s="12">
        <f t="shared" si="8"/>
        <v>0</v>
      </c>
    </row>
    <row r="30" spans="1:13" x14ac:dyDescent="0.3">
      <c r="A30" s="10">
        <v>17</v>
      </c>
      <c r="B30" s="12">
        <f t="shared" si="10"/>
        <v>0</v>
      </c>
      <c r="C30" s="12">
        <f t="shared" si="11"/>
        <v>0</v>
      </c>
      <c r="D30" s="12">
        <f t="shared" si="12"/>
        <v>0</v>
      </c>
      <c r="E30" s="12">
        <f t="shared" si="4"/>
        <v>0</v>
      </c>
      <c r="F30" s="12">
        <f t="shared" si="13"/>
        <v>0</v>
      </c>
      <c r="G30" s="13">
        <f t="shared" si="14"/>
        <v>0.75303357187359121</v>
      </c>
      <c r="H30" s="12">
        <f t="shared" si="15"/>
        <v>0</v>
      </c>
      <c r="J30" s="10">
        <v>17</v>
      </c>
      <c r="K30" s="12">
        <f t="shared" si="0"/>
        <v>0</v>
      </c>
      <c r="L30" s="12">
        <f t="shared" si="1"/>
        <v>0</v>
      </c>
      <c r="M30" s="12">
        <f t="shared" si="8"/>
        <v>0</v>
      </c>
    </row>
    <row r="31" spans="1:13" x14ac:dyDescent="0.3">
      <c r="A31" s="10">
        <v>18</v>
      </c>
      <c r="B31" s="12">
        <f t="shared" si="10"/>
        <v>0</v>
      </c>
      <c r="C31" s="12">
        <f t="shared" si="11"/>
        <v>0</v>
      </c>
      <c r="D31" s="12">
        <f t="shared" si="12"/>
        <v>0</v>
      </c>
      <c r="E31" s="12">
        <f t="shared" si="4"/>
        <v>0</v>
      </c>
      <c r="F31" s="12">
        <f t="shared" si="13"/>
        <v>0</v>
      </c>
      <c r="G31" s="13">
        <f t="shared" si="14"/>
        <v>0.7405734240145464</v>
      </c>
      <c r="H31" s="12">
        <f t="shared" si="15"/>
        <v>0</v>
      </c>
      <c r="J31" s="10">
        <v>18</v>
      </c>
      <c r="K31" s="12">
        <f t="shared" si="0"/>
        <v>0</v>
      </c>
      <c r="L31" s="12">
        <f t="shared" si="1"/>
        <v>0</v>
      </c>
      <c r="M31" s="12">
        <f t="shared" si="8"/>
        <v>0</v>
      </c>
    </row>
    <row r="32" spans="1:13" x14ac:dyDescent="0.3">
      <c r="A32" s="10">
        <v>19</v>
      </c>
      <c r="B32" s="12">
        <f t="shared" si="10"/>
        <v>0</v>
      </c>
      <c r="C32" s="12">
        <f t="shared" si="11"/>
        <v>0</v>
      </c>
      <c r="D32" s="12">
        <f t="shared" si="12"/>
        <v>0</v>
      </c>
      <c r="E32" s="12">
        <f t="shared" si="4"/>
        <v>0</v>
      </c>
      <c r="F32" s="12">
        <f t="shared" si="13"/>
        <v>0</v>
      </c>
      <c r="G32" s="13">
        <f t="shared" si="14"/>
        <v>0.7283194492804036</v>
      </c>
      <c r="H32" s="12">
        <f t="shared" si="15"/>
        <v>0</v>
      </c>
      <c r="J32" s="10">
        <v>19</v>
      </c>
      <c r="K32" s="12">
        <f t="shared" si="0"/>
        <v>0</v>
      </c>
      <c r="L32" s="12">
        <f t="shared" si="1"/>
        <v>0</v>
      </c>
      <c r="M32" s="12">
        <f t="shared" si="8"/>
        <v>0</v>
      </c>
    </row>
    <row r="33" spans="1:13" x14ac:dyDescent="0.3">
      <c r="A33" s="10">
        <v>20</v>
      </c>
      <c r="B33" s="12">
        <f t="shared" si="10"/>
        <v>0</v>
      </c>
      <c r="C33" s="12">
        <f t="shared" si="11"/>
        <v>0</v>
      </c>
      <c r="D33" s="12">
        <f t="shared" si="12"/>
        <v>0</v>
      </c>
      <c r="E33" s="12">
        <f t="shared" si="4"/>
        <v>0</v>
      </c>
      <c r="F33" s="12">
        <f t="shared" si="13"/>
        <v>0</v>
      </c>
      <c r="G33" s="13">
        <f t="shared" si="14"/>
        <v>0.7162682362062337</v>
      </c>
      <c r="H33" s="12">
        <f t="shared" si="15"/>
        <v>0</v>
      </c>
      <c r="J33" s="10">
        <v>20</v>
      </c>
      <c r="K33" s="12">
        <f t="shared" si="0"/>
        <v>0</v>
      </c>
      <c r="L33" s="12">
        <f t="shared" si="1"/>
        <v>0</v>
      </c>
      <c r="M33" s="12">
        <f t="shared" si="8"/>
        <v>0</v>
      </c>
    </row>
    <row r="34" spans="1:13" x14ac:dyDescent="0.3">
      <c r="A34" s="10">
        <v>21</v>
      </c>
      <c r="B34" s="12">
        <f t="shared" si="10"/>
        <v>0</v>
      </c>
      <c r="C34" s="12">
        <f t="shared" si="11"/>
        <v>0</v>
      </c>
      <c r="D34" s="12">
        <f t="shared" si="12"/>
        <v>0</v>
      </c>
      <c r="E34" s="12">
        <f t="shared" si="4"/>
        <v>0</v>
      </c>
      <c r="F34" s="12">
        <f t="shared" si="13"/>
        <v>0</v>
      </c>
      <c r="G34" s="13">
        <f t="shared" si="14"/>
        <v>0.70441642977526486</v>
      </c>
      <c r="H34" s="12">
        <f t="shared" si="15"/>
        <v>0</v>
      </c>
      <c r="J34" s="10">
        <v>21</v>
      </c>
      <c r="K34" s="12">
        <f t="shared" ref="K34:K37" si="16">+C34</f>
        <v>0</v>
      </c>
      <c r="L34" s="12">
        <f t="shared" ref="L34:L37" si="17">+E34</f>
        <v>0</v>
      </c>
      <c r="M34" s="12">
        <f t="shared" ref="M34:M37" si="18">+K34+L34</f>
        <v>0</v>
      </c>
    </row>
    <row r="35" spans="1:13" x14ac:dyDescent="0.3">
      <c r="A35" s="10">
        <v>22</v>
      </c>
      <c r="B35" s="12">
        <f t="shared" si="10"/>
        <v>0</v>
      </c>
      <c r="C35" s="12">
        <f t="shared" si="11"/>
        <v>0</v>
      </c>
      <c r="D35" s="12">
        <f t="shared" si="12"/>
        <v>0</v>
      </c>
      <c r="E35" s="12">
        <f t="shared" si="4"/>
        <v>0</v>
      </c>
      <c r="F35" s="12">
        <f t="shared" si="13"/>
        <v>0</v>
      </c>
      <c r="G35" s="13">
        <f t="shared" si="14"/>
        <v>0.69276073048485687</v>
      </c>
      <c r="H35" s="12">
        <f t="shared" si="15"/>
        <v>0</v>
      </c>
      <c r="J35" s="10">
        <v>22</v>
      </c>
      <c r="K35" s="12">
        <f t="shared" si="16"/>
        <v>0</v>
      </c>
      <c r="L35" s="12">
        <f t="shared" si="17"/>
        <v>0</v>
      </c>
      <c r="M35" s="12">
        <f t="shared" si="18"/>
        <v>0</v>
      </c>
    </row>
    <row r="36" spans="1:13" x14ac:dyDescent="0.3">
      <c r="A36" s="10">
        <v>23</v>
      </c>
      <c r="B36" s="12">
        <f t="shared" si="10"/>
        <v>0</v>
      </c>
      <c r="C36" s="12">
        <f t="shared" si="11"/>
        <v>0</v>
      </c>
      <c r="D36" s="12">
        <f t="shared" si="12"/>
        <v>0</v>
      </c>
      <c r="E36" s="12">
        <f t="shared" si="4"/>
        <v>0</v>
      </c>
      <c r="F36" s="12">
        <f t="shared" si="13"/>
        <v>0</v>
      </c>
      <c r="G36" s="13">
        <f t="shared" si="14"/>
        <v>0.68129789342793201</v>
      </c>
      <c r="H36" s="12">
        <f t="shared" si="15"/>
        <v>0</v>
      </c>
      <c r="J36" s="10">
        <v>23</v>
      </c>
      <c r="K36" s="12">
        <f t="shared" si="16"/>
        <v>0</v>
      </c>
      <c r="L36" s="12">
        <f t="shared" si="17"/>
        <v>0</v>
      </c>
      <c r="M36" s="12">
        <f t="shared" si="18"/>
        <v>0</v>
      </c>
    </row>
    <row r="37" spans="1:13" x14ac:dyDescent="0.3">
      <c r="A37" s="10">
        <v>24</v>
      </c>
      <c r="B37" s="12">
        <f t="shared" si="10"/>
        <v>0</v>
      </c>
      <c r="C37" s="12">
        <f t="shared" si="11"/>
        <v>0</v>
      </c>
      <c r="D37" s="12">
        <f t="shared" si="12"/>
        <v>0</v>
      </c>
      <c r="E37" s="12">
        <f t="shared" si="4"/>
        <v>0</v>
      </c>
      <c r="F37" s="12">
        <f t="shared" si="13"/>
        <v>0</v>
      </c>
      <c r="G37" s="13">
        <f t="shared" si="14"/>
        <v>0.67002472738960184</v>
      </c>
      <c r="H37" s="12">
        <f t="shared" si="15"/>
        <v>0</v>
      </c>
      <c r="J37" s="10">
        <v>24</v>
      </c>
      <c r="K37" s="12">
        <f t="shared" si="16"/>
        <v>0</v>
      </c>
      <c r="L37" s="12">
        <f t="shared" si="17"/>
        <v>0</v>
      </c>
      <c r="M37" s="12">
        <f t="shared" si="18"/>
        <v>0</v>
      </c>
    </row>
    <row r="38" spans="1:13" x14ac:dyDescent="0.3">
      <c r="A38" s="39" t="s">
        <v>29</v>
      </c>
      <c r="B38" s="39"/>
      <c r="C38" s="39"/>
      <c r="D38" s="39"/>
      <c r="E38" s="39"/>
      <c r="F38" s="39"/>
      <c r="G38" s="39"/>
      <c r="H38" s="14">
        <f>SUM(H14:H33)</f>
        <v>0</v>
      </c>
    </row>
    <row r="39" spans="1:13" x14ac:dyDescent="0.3">
      <c r="H39" s="7"/>
    </row>
  </sheetData>
  <sheetProtection algorithmName="SHA-512" hashValue="jIxDr/16bnRccke7s2knvlBhlXhxu9tgnkwQ505oCfYewFX2SiSIj+RyQk0DavIJJ5hbBrV4OJgqHg4U22UUFw==" saltValue="k0/J8n/FPNEF5A3s5Ruz9Q==" spinCount="100000" sheet="1" objects="1" scenarios="1"/>
  <mergeCells count="2">
    <mergeCell ref="A38:G38"/>
    <mergeCell ref="A12:H12"/>
  </mergeCells>
  <conditionalFormatting sqref="L7">
    <cfRule type="cellIs" dxfId="1" priority="1" operator="equal">
      <formula>"NIE MOŻNA SKORZYSTAĆ"</formula>
    </cfRule>
    <cfRule type="cellIs" dxfId="0" priority="2" operator="equal">
      <formula>"MOŻNA SKORZYSTAĆ"</formula>
    </cfRule>
  </conditionalFormatting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INSTRUKCJA</vt:lpstr>
      <vt:lpstr>Raty roczne</vt:lpstr>
      <vt:lpstr>Raty półroczne</vt:lpstr>
      <vt:lpstr>Raty kwartalne</vt:lpstr>
      <vt:lpstr>NIE</vt:lpstr>
      <vt:lpstr>TAK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Wyszkowska Anna</dc:creator>
  <cp:lastModifiedBy>Kapusta Katarzyna</cp:lastModifiedBy>
  <cp:lastPrinted>2023-03-09T10:16:29Z</cp:lastPrinted>
  <dcterms:created xsi:type="dcterms:W3CDTF">2023-03-09T08:19:27Z</dcterms:created>
  <dcterms:modified xsi:type="dcterms:W3CDTF">2025-04-25T10:33:36Z</dcterms:modified>
</cp:coreProperties>
</file>