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R-WIN-003.mf.gov.pl\folders_citrix\AAJX\Pulpit\nowy folder\"/>
    </mc:Choice>
  </mc:AlternateContent>
  <bookViews>
    <workbookView xWindow="0" yWindow="0" windowWidth="28800" windowHeight="12435" tabRatio="599" firstSheet="3" activeTab="3"/>
  </bookViews>
  <sheets>
    <sheet name="ZBIORCZO" sheetId="3" state="hidden" r:id="rId1"/>
    <sheet name="RIO" sheetId="1" state="hidden" r:id="rId2"/>
    <sheet name="Międzyresort." sheetId="2" state="hidden" r:id="rId3"/>
    <sheet name="PORÓWN" sheetId="6" r:id="rId4"/>
  </sheets>
  <externalReferences>
    <externalReference r:id="rId5"/>
  </externalReferences>
  <definedNames>
    <definedName name="_xlnm._FilterDatabase" localSheetId="1" hidden="1">RIO!$A$2:$C$37</definedName>
    <definedName name="_xlnm.Print_Area" localSheetId="2">Międzyresort.!$A$1:$J$37</definedName>
    <definedName name="_xlnm.Print_Area" localSheetId="3">PORÓWN!$A$1:$H$37</definedName>
    <definedName name="_xlnm.Print_Area" localSheetId="1">RIO!$A$1:$U$37</definedName>
    <definedName name="_xlnm.Print_Area" localSheetId="0">ZBIORCZO!$A$1:$F$39</definedName>
  </definedNames>
  <calcPr calcId="152511"/>
</workbook>
</file>

<file path=xl/calcChain.xml><?xml version="1.0" encoding="utf-8"?>
<calcChain xmlns="http://schemas.openxmlformats.org/spreadsheetml/2006/main">
  <c r="E17" i="2" l="1"/>
  <c r="I4" i="2" l="1"/>
  <c r="H4" i="2"/>
  <c r="G4" i="2"/>
  <c r="F4" i="2"/>
  <c r="E4" i="2"/>
  <c r="G25" i="2"/>
  <c r="H25" i="2" l="1"/>
  <c r="R15" i="1" l="1"/>
  <c r="S25" i="1" l="1"/>
  <c r="S3" i="1" l="1"/>
  <c r="S4" i="1"/>
  <c r="T4" i="1"/>
  <c r="J4" i="1" l="1"/>
  <c r="K17" i="1" l="1"/>
  <c r="K4" i="1"/>
  <c r="L32" i="1" l="1"/>
  <c r="H17" i="2" l="1"/>
  <c r="H32" i="2" l="1"/>
  <c r="F17" i="1" l="1"/>
  <c r="F3" i="1" l="1"/>
  <c r="G3" i="1"/>
  <c r="H3" i="1"/>
  <c r="I3" i="1"/>
  <c r="J3" i="1"/>
  <c r="K3" i="1"/>
  <c r="L3" i="1"/>
  <c r="M3" i="1"/>
  <c r="N3" i="1"/>
  <c r="O3" i="1"/>
  <c r="P3" i="1"/>
  <c r="Q3" i="1"/>
  <c r="R3" i="1"/>
  <c r="T3" i="1"/>
  <c r="F4" i="1"/>
  <c r="G4" i="1"/>
  <c r="H4" i="1"/>
  <c r="I4" i="1"/>
  <c r="L4" i="1"/>
  <c r="M4" i="1"/>
  <c r="N4" i="1"/>
  <c r="O4" i="1"/>
  <c r="P4" i="1"/>
  <c r="Q4" i="1"/>
  <c r="R4" i="1"/>
  <c r="E4" i="1"/>
  <c r="E3" i="1"/>
  <c r="F3" i="2"/>
  <c r="G3" i="2"/>
  <c r="H3" i="2"/>
  <c r="I3" i="2"/>
  <c r="E3" i="2"/>
  <c r="G8" i="1" l="1"/>
  <c r="H8" i="1"/>
  <c r="J8" i="1" l="1"/>
  <c r="L25" i="1" l="1"/>
  <c r="Q32" i="1" l="1"/>
  <c r="R32" i="1"/>
  <c r="S32" i="1"/>
  <c r="T32" i="1"/>
  <c r="M17" i="1"/>
  <c r="N17" i="1"/>
  <c r="O17" i="1"/>
  <c r="K8" i="1"/>
  <c r="L8" i="1"/>
  <c r="M8" i="1"/>
  <c r="N8" i="1"/>
  <c r="O8" i="1"/>
  <c r="P8" i="1"/>
  <c r="Q8" i="1"/>
  <c r="R8" i="1"/>
  <c r="S8" i="1"/>
  <c r="T8" i="1"/>
  <c r="G25" i="1" l="1"/>
  <c r="K32" i="1" l="1"/>
  <c r="M32" i="1"/>
  <c r="N32" i="1"/>
  <c r="O32" i="1"/>
  <c r="P32" i="1"/>
  <c r="F25" i="1"/>
  <c r="H25" i="1"/>
  <c r="I25" i="1"/>
  <c r="J25" i="1"/>
  <c r="K25" i="1"/>
  <c r="I17" i="1"/>
  <c r="J17" i="1"/>
  <c r="L17" i="1"/>
  <c r="P17" i="1"/>
  <c r="Q17" i="1"/>
  <c r="F32" i="2"/>
  <c r="G32" i="2"/>
  <c r="I32" i="2"/>
  <c r="F17" i="2"/>
  <c r="G17" i="2"/>
  <c r="I17" i="2"/>
  <c r="T25" i="1" l="1"/>
  <c r="T17" i="1" l="1"/>
  <c r="M25" i="1" l="1"/>
  <c r="R17" i="1" l="1"/>
  <c r="S17" i="1"/>
  <c r="Q25" i="1" l="1"/>
  <c r="F8" i="1" l="1"/>
  <c r="G8" i="2"/>
  <c r="H8" i="2"/>
  <c r="I8" i="2"/>
  <c r="F8" i="2"/>
  <c r="J6" i="2" l="1"/>
  <c r="E6" i="3" s="1"/>
  <c r="J32" i="1"/>
  <c r="U6" i="1"/>
  <c r="D6" i="3" s="1"/>
  <c r="U4" i="1"/>
  <c r="F32" i="1"/>
  <c r="G32" i="1"/>
  <c r="H32" i="1"/>
  <c r="I32" i="1"/>
  <c r="N25" i="1"/>
  <c r="O25" i="1"/>
  <c r="P25" i="1"/>
  <c r="R25" i="1"/>
  <c r="G17" i="1"/>
  <c r="U18" i="1"/>
  <c r="D18" i="3" s="1"/>
  <c r="J18" i="2"/>
  <c r="E18" i="3" s="1"/>
  <c r="U19" i="1"/>
  <c r="D19" i="3" s="1"/>
  <c r="J19" i="2"/>
  <c r="E19" i="3" s="1"/>
  <c r="U20" i="1"/>
  <c r="D20" i="3" s="1"/>
  <c r="J20" i="2"/>
  <c r="E20" i="3" s="1"/>
  <c r="U21" i="1"/>
  <c r="D21" i="3" s="1"/>
  <c r="J21" i="2"/>
  <c r="E21" i="3" s="1"/>
  <c r="U22" i="1"/>
  <c r="D22" i="3" s="1"/>
  <c r="J22" i="2"/>
  <c r="E22" i="3" s="1"/>
  <c r="J7" i="2"/>
  <c r="E7" i="3" s="1"/>
  <c r="J14" i="2"/>
  <c r="E14" i="3" s="1"/>
  <c r="J31" i="2"/>
  <c r="E31" i="3" s="1"/>
  <c r="J16" i="2"/>
  <c r="E16" i="3" s="1"/>
  <c r="J23" i="2"/>
  <c r="E25" i="2"/>
  <c r="F25" i="2"/>
  <c r="I25" i="2"/>
  <c r="U7" i="1"/>
  <c r="U14" i="1"/>
  <c r="D14" i="3" s="1"/>
  <c r="U31" i="1"/>
  <c r="D31" i="3" s="1"/>
  <c r="U16" i="1"/>
  <c r="U23" i="1"/>
  <c r="D23" i="3" s="1"/>
  <c r="E25" i="1"/>
  <c r="U9" i="1"/>
  <c r="D9" i="3" s="1"/>
  <c r="J9" i="2"/>
  <c r="E9" i="3" s="1"/>
  <c r="U10" i="1"/>
  <c r="D10" i="3" s="1"/>
  <c r="J10" i="2"/>
  <c r="E10" i="3" s="1"/>
  <c r="U11" i="1"/>
  <c r="D11" i="3" s="1"/>
  <c r="J11" i="2"/>
  <c r="E11" i="3" s="1"/>
  <c r="U12" i="1"/>
  <c r="D12" i="3" s="1"/>
  <c r="J12" i="2"/>
  <c r="E12" i="3" s="1"/>
  <c r="U13" i="1"/>
  <c r="D13" i="3" s="1"/>
  <c r="J13" i="2"/>
  <c r="E13" i="3" s="1"/>
  <c r="E8" i="2"/>
  <c r="I8" i="1"/>
  <c r="E8" i="1"/>
  <c r="J5" i="2"/>
  <c r="J15" i="2"/>
  <c r="E15" i="3" s="1"/>
  <c r="J24" i="2"/>
  <c r="E24" i="3" s="1"/>
  <c r="J26" i="2"/>
  <c r="E26" i="3" s="1"/>
  <c r="J27" i="2"/>
  <c r="E27" i="3" s="1"/>
  <c r="J28" i="2"/>
  <c r="E28" i="3" s="1"/>
  <c r="J29" i="2"/>
  <c r="E29" i="3" s="1"/>
  <c r="J30" i="2"/>
  <c r="E30" i="3" s="1"/>
  <c r="E32" i="2"/>
  <c r="J33" i="2"/>
  <c r="E33" i="3" s="1"/>
  <c r="J34" i="2"/>
  <c r="E34" i="3" s="1"/>
  <c r="J35" i="2"/>
  <c r="E35" i="3" s="1"/>
  <c r="J36" i="2"/>
  <c r="E36" i="3" s="1"/>
  <c r="J37" i="2"/>
  <c r="E37" i="3" s="1"/>
  <c r="U5" i="1"/>
  <c r="D5" i="3" s="1"/>
  <c r="U15" i="1"/>
  <c r="D15" i="3" s="1"/>
  <c r="E17" i="1"/>
  <c r="H17" i="1"/>
  <c r="U24" i="1"/>
  <c r="D24" i="3" s="1"/>
  <c r="U26" i="1"/>
  <c r="D26" i="3" s="1"/>
  <c r="U27" i="1"/>
  <c r="D27" i="3" s="1"/>
  <c r="U28" i="1"/>
  <c r="D28" i="3" s="1"/>
  <c r="U29" i="1"/>
  <c r="D29" i="3" s="1"/>
  <c r="U30" i="1"/>
  <c r="D30" i="3" s="1"/>
  <c r="E32" i="1"/>
  <c r="U33" i="1"/>
  <c r="D33" i="3" s="1"/>
  <c r="U34" i="1"/>
  <c r="D34" i="3" s="1"/>
  <c r="U35" i="1"/>
  <c r="D35" i="3" s="1"/>
  <c r="U36" i="1"/>
  <c r="D36" i="3" s="1"/>
  <c r="U37" i="1"/>
  <c r="D37" i="3" s="1"/>
  <c r="D16" i="3" l="1"/>
  <c r="F16" i="3" s="1"/>
  <c r="E5" i="3"/>
  <c r="F5" i="3" s="1"/>
  <c r="H5" i="6" s="1"/>
  <c r="F30" i="3"/>
  <c r="H30" i="6" s="1"/>
  <c r="F28" i="3"/>
  <c r="H28" i="6" s="1"/>
  <c r="F19" i="3"/>
  <c r="F36" i="3"/>
  <c r="H36" i="6" s="1"/>
  <c r="J25" i="2"/>
  <c r="F26" i="3"/>
  <c r="H26" i="6" s="1"/>
  <c r="F35" i="3"/>
  <c r="H35" i="6" s="1"/>
  <c r="J32" i="2"/>
  <c r="E32" i="3" s="1"/>
  <c r="F10" i="3"/>
  <c r="F9" i="3"/>
  <c r="U32" i="1"/>
  <c r="D32" i="3" s="1"/>
  <c r="F18" i="3"/>
  <c r="F13" i="3"/>
  <c r="F12" i="3"/>
  <c r="F11" i="3"/>
  <c r="U17" i="1"/>
  <c r="D17" i="3" s="1"/>
  <c r="F24" i="3"/>
  <c r="H24" i="6" s="1"/>
  <c r="U8" i="1"/>
  <c r="D8" i="3" s="1"/>
  <c r="D7" i="3"/>
  <c r="F7" i="3" s="1"/>
  <c r="F34" i="3"/>
  <c r="H34" i="6" s="1"/>
  <c r="F33" i="3"/>
  <c r="H33" i="6" s="1"/>
  <c r="J3" i="2"/>
  <c r="J4" i="2"/>
  <c r="F37" i="3"/>
  <c r="H37" i="6" s="1"/>
  <c r="F31" i="3"/>
  <c r="H31" i="6" s="1"/>
  <c r="F29" i="3"/>
  <c r="H29" i="6" s="1"/>
  <c r="F27" i="3"/>
  <c r="H27" i="6" s="1"/>
  <c r="J17" i="2"/>
  <c r="E17" i="3" s="1"/>
  <c r="F15" i="3"/>
  <c r="H15" i="6" s="1"/>
  <c r="J8" i="2"/>
  <c r="E8" i="3" s="1"/>
  <c r="F6" i="3"/>
  <c r="F22" i="3"/>
  <c r="F20" i="3"/>
  <c r="D4" i="3"/>
  <c r="U25" i="1"/>
  <c r="F14" i="3"/>
  <c r="E23" i="3"/>
  <c r="F23" i="3" s="1"/>
  <c r="F21" i="3"/>
  <c r="U3" i="1"/>
  <c r="E25" i="3" l="1"/>
  <c r="H23" i="6"/>
  <c r="H21" i="6"/>
  <c r="H22" i="6"/>
  <c r="H18" i="6"/>
  <c r="H20" i="6"/>
  <c r="H19" i="6"/>
  <c r="H14" i="6"/>
  <c r="H16" i="6"/>
  <c r="H11" i="6"/>
  <c r="H13" i="6"/>
  <c r="H10" i="6"/>
  <c r="H12" i="6"/>
  <c r="H9" i="6"/>
  <c r="H6" i="6"/>
  <c r="H7" i="6"/>
  <c r="F32" i="3"/>
  <c r="H32" i="6" s="1"/>
  <c r="F8" i="3"/>
  <c r="H8" i="6" s="1"/>
  <c r="F17" i="3"/>
  <c r="H17" i="6" s="1"/>
  <c r="E3" i="3"/>
  <c r="E4" i="3"/>
  <c r="F4" i="3" s="1"/>
  <c r="H4" i="6" s="1"/>
  <c r="D3" i="3"/>
  <c r="D25" i="3"/>
  <c r="F25" i="3" l="1"/>
  <c r="H25" i="6" s="1"/>
  <c r="F3" i="3"/>
  <c r="H3" i="6" s="1"/>
</calcChain>
</file>

<file path=xl/comments1.xml><?xml version="1.0" encoding="utf-8"?>
<comments xmlns="http://schemas.openxmlformats.org/spreadsheetml/2006/main">
  <authors>
    <author>Zych Magdalena</author>
  </authors>
  <commentList>
    <comment ref="H4" authorId="0" shapeId="0">
      <text>
        <r>
          <rPr>
            <b/>
            <sz val="9"/>
            <color indexed="81"/>
            <rFont val="Tahoma"/>
            <family val="2"/>
            <charset val="238"/>
          </rPr>
          <t>Zych Magdalena:</t>
        </r>
        <r>
          <rPr>
            <sz val="9"/>
            <color indexed="81"/>
            <rFont val="Tahoma"/>
            <family val="2"/>
            <charset val="238"/>
          </rPr>
          <t xml:space="preserve">
wyjaśnienie w sprawozdaniu</t>
        </r>
      </text>
    </comment>
    <comment ref="H25" authorId="0" shapeId="0">
      <text>
        <r>
          <rPr>
            <b/>
            <sz val="9"/>
            <color indexed="81"/>
            <rFont val="Tahoma"/>
            <charset val="1"/>
          </rPr>
          <t>Zych Magdalena:</t>
        </r>
        <r>
          <rPr>
            <sz val="9"/>
            <color indexed="81"/>
            <rFont val="Tahoma"/>
            <charset val="1"/>
          </rPr>
          <t xml:space="preserve">
(+11 osób) w postanowieniach jest łącznie 40 osób </t>
        </r>
      </text>
    </comment>
  </commentList>
</comments>
</file>

<file path=xl/sharedStrings.xml><?xml version="1.0" encoding="utf-8"?>
<sst xmlns="http://schemas.openxmlformats.org/spreadsheetml/2006/main" count="253" uniqueCount="81">
  <si>
    <t>Białystok</t>
  </si>
  <si>
    <t>Bydgoszcz</t>
  </si>
  <si>
    <t>Gdańsk</t>
  </si>
  <si>
    <t>Katowice</t>
  </si>
  <si>
    <t>Kielce</t>
  </si>
  <si>
    <t>Kraków</t>
  </si>
  <si>
    <t>Lublin</t>
  </si>
  <si>
    <t>Łódź</t>
  </si>
  <si>
    <t>Olsztyn</t>
  </si>
  <si>
    <t>Opole</t>
  </si>
  <si>
    <t>Poznań</t>
  </si>
  <si>
    <t>Rzeszów</t>
  </si>
  <si>
    <t>Szczecin</t>
  </si>
  <si>
    <t>Warszawa</t>
  </si>
  <si>
    <t>Wrocław</t>
  </si>
  <si>
    <t>Zielona Góra</t>
  </si>
  <si>
    <t>Ogółem</t>
  </si>
  <si>
    <t>liczba osób</t>
  </si>
  <si>
    <t>a) znikomą szkodliwość czynu</t>
  </si>
  <si>
    <t>b) zdarzenie losowe</t>
  </si>
  <si>
    <t>c) przedawnienie</t>
  </si>
  <si>
    <t>d) brak znamion naruszenia dfp.</t>
  </si>
  <si>
    <t>e) inne</t>
  </si>
  <si>
    <t>liczba wniosków</t>
  </si>
  <si>
    <t>Liczba zawiadomień oczekujących na rozpoznanie według stanu na początek roku</t>
  </si>
  <si>
    <t>liczba zawiadomień</t>
  </si>
  <si>
    <t>Liczba postanowień o wszczęciu postępowania wyjaśniającego, oczekujących na rozstrzygnięcie według stanu na początek roku</t>
  </si>
  <si>
    <t>liczba postanowień</t>
  </si>
  <si>
    <t>Liczba osób objętych postanowieniami o wszczęciu postępowania wyjaśniającego, które oczekują na rozstrzygnięcie według stanu na początek roku</t>
  </si>
  <si>
    <t>Liczba otrzymanych zawiadomień o naruszeniu dyscypliny finansów publicznych (dfp.) w roku sprawozdawczym</t>
  </si>
  <si>
    <t>Liczba postanowień rzecznika dfp. o odmowie wszczęcia postępowania wyjaśniającego</t>
  </si>
  <si>
    <t>liczba rozstrzygnięć</t>
  </si>
  <si>
    <t>Liczba postanowień rzecznika dfp. o wszczęciu postępowania wyjaśniającego wydanych w roku sprawozdawczym</t>
  </si>
  <si>
    <t>Liczba osób objętych postanowieniami rzecznika dfp. o wszczęciu postępowania wyjaśniającego wydanymi w roku sprawozdawczym</t>
  </si>
  <si>
    <t>Liczba postanowień rzecznika dfp. o umorzeniu postępowania wyjaśniającego wydanymi w roku</t>
  </si>
  <si>
    <t>Liczba wniosków o ukaranie wniesionych przez rzecznika dfp.</t>
  </si>
  <si>
    <t>Liczba obwinionych objętych wnioskami o ukaranie wniesionymi przez rzecznika dfp.</t>
  </si>
  <si>
    <t>liczba obwinionych</t>
  </si>
  <si>
    <t>a) wszczętych w okresie sprawozdawczym i pozostających w rozpoznaniu u rzecznika dfp</t>
  </si>
  <si>
    <t>b) wszczętych w okresie sprawozdawczym i zawieszonych przez rzecznika dfp</t>
  </si>
  <si>
    <t>c) wszczętych w okresie sprawozdawczym i zakończonych postanowieniem o umorzeniu postępowania wyjaśniającego zaskarżonym do Głównego Rzecznika, i pozostających na koniec roku w rozpoznaniu u Głównego Rzecznika lub rzecznika dfp</t>
  </si>
  <si>
    <t>d) wszczętych przed okresem sprawozdawczym i zawieszonych przez rzecznika dfp</t>
  </si>
  <si>
    <t>Liczba zawiadomień pozostających na koniec roku w rozpoznaniu u rzecznika dfp w tym otrzymanych przed okresem sprawozdawczym i niezakończonych na koniec roku</t>
  </si>
  <si>
    <t>a) uniewinniono</t>
  </si>
  <si>
    <t>c) ukarano</t>
  </si>
  <si>
    <t>d) umorzono postępowanie</t>
  </si>
  <si>
    <t>Liczba obwinionych objętych rozstrzygnięciami zaskarżonymi przez rzecznika dfp.</t>
  </si>
  <si>
    <t>b) przypisano odpowiedzialność, 
ale odstąpiono od wymierzenia kary</t>
  </si>
  <si>
    <t>Liczba postępowań wyjaśniających niezakończonych na koniec roku, 
w tym:</t>
  </si>
  <si>
    <t>Liczba osób objętych postanowieniami rzecznika dfp. o umorzeniu postępowania wyjaśniającego, 
w tym ze względu na:</t>
  </si>
  <si>
    <t>Liczba rozstrzygnięć rzecznika dfp. o odmowie wszczęcia postępowania wyjaśniającego, 
w tym ze względu na:</t>
  </si>
  <si>
    <t>Liczba obwinionych, wobec których zapadły rozstrzygnięcia w sprawach, w których rzecznik dfp. pełnił funkcję oskarżyciela, 
z tego:</t>
  </si>
  <si>
    <t>RDFP przy RIO:</t>
  </si>
  <si>
    <t>Szefie KPRM</t>
  </si>
  <si>
    <t>RDFP przy:</t>
  </si>
  <si>
    <t>Wspólnej KO</t>
  </si>
  <si>
    <t>Regionalych KO</t>
  </si>
  <si>
    <t>Liczba obwinionych, wobec których zapadły rozstrzygnięcia w sprawach, w których rzecznik dfp pełnił funkcję oskarżyciela, 
z tego:</t>
  </si>
  <si>
    <t>Liczba obwinionych objętych wnioskami o ukaranie wniesionymi przez rzecznika dfp</t>
  </si>
  <si>
    <t>d) brak znamion naruszenia dfp</t>
  </si>
  <si>
    <t>Liczba otrzymanych zawiadomień o naruszeniu dyscypliny finansów publicznych (dfp) w roku sprawozdawczym</t>
  </si>
  <si>
    <t>Liczba postanowień rzecznika dfp o odmowie wszczęcia postępowania wyjaśniającego</t>
  </si>
  <si>
    <t>6 &gt;= 5</t>
  </si>
  <si>
    <t>3 &gt;= 2</t>
  </si>
  <si>
    <t>8 &gt;= 7</t>
  </si>
  <si>
    <t>10 &gt;= 9</t>
  </si>
  <si>
    <t>12 &gt;= 11</t>
  </si>
  <si>
    <t>Liczba wniosków o ukaranie wniesionych przez rzecznika dfp</t>
  </si>
  <si>
    <t>prow. czynności sprawdz. przed wszcz.</t>
  </si>
  <si>
    <t>Lp.</t>
  </si>
  <si>
    <t>b) przypisano odpowiedzialność, ale odstąpiono od wymierzenia kary</t>
  </si>
  <si>
    <t>Ministrze Finansów</t>
  </si>
  <si>
    <t>Ministrze Sprawiedliwości</t>
  </si>
  <si>
    <t>Międzyresortowych KO</t>
  </si>
  <si>
    <t>e) wszczętych przed okresem sprawozdawczym i niezakończonych na koniec roku</t>
  </si>
  <si>
    <t>Kolejne lata</t>
  </si>
  <si>
    <t>Załącznik 1. Zbiorcze sprawozdanie z działalności rzeczników dfp właściwych w sprawach rozpatrywanych 
                     przez regionalne i międzyresortowe komisje orzekające w 2020 roku</t>
  </si>
  <si>
    <t>Załąznik 2. Zbiorcze sprawozdanie z działalności rzeczników dfp właściwych w sprawach rozpoznawanych 
                    przez regionalne komisje orzekające przy RIO w 2020 roku</t>
  </si>
  <si>
    <t>Załącznik 3. Zbiorcze sprawozdanie z działalności rzeczników dfp właściwych w sprawach rozpartywanych przez 
                      międzyresortowe komisje orzekające w 2020 roku</t>
  </si>
  <si>
    <t>Załącznik 4. Zbiorcze sprawozdanie z działalności rzeczników dfp właściwych w sprawach rozpatrywanych przez 
                     regionalne i międzyresortowe komisje orzekające w latach 2017 - 2020</t>
  </si>
  <si>
    <t xml:space="preserve">Ministrze Spraw Wewnętrznych 
i Administracji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</si>
</sst>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_-* #,##0\ _z_ł_-;\-* #,##0\ _z_ł_-;_-* &quot;-&quot;??\ _z_ł_-;_-@_-"/>
  </numFmts>
  <fonts count="22" x14ac:knownFonts="1">
    <font>
      <sz val="10"/>
      <name val="Arial CE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sz val="9"/>
      <color indexed="81"/>
      <name val="Tahoma"/>
      <family val="2"/>
      <charset val="238"/>
    </font>
    <font>
      <sz val="14"/>
      <name val="Times New Roman"/>
      <family val="1"/>
      <charset val="238"/>
    </font>
    <font>
      <sz val="13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8"/>
      <name val="Times New Roman"/>
      <family val="1"/>
      <charset val="238"/>
    </font>
    <font>
      <i/>
      <sz val="13"/>
      <color rgb="FFFF0000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8"/>
      <color indexed="10"/>
      <name val="Times New Roman"/>
      <family val="1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4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1" fontId="5" fillId="0" borderId="1" xfId="0" applyNumberFormat="1" applyFont="1" applyBorder="1" applyAlignment="1">
      <alignment horizontal="right" vertical="center" wrapText="1"/>
    </xf>
    <xf numFmtId="1" fontId="5" fillId="0" borderId="0" xfId="0" applyNumberFormat="1" applyFont="1" applyAlignment="1">
      <alignment horizontal="right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right" vertical="top" wrapText="1"/>
    </xf>
    <xf numFmtId="0" fontId="10" fillId="0" borderId="0" xfId="0" applyFont="1" applyBorder="1" applyAlignment="1">
      <alignment vertical="center" wrapText="1"/>
    </xf>
    <xf numFmtId="1" fontId="7" fillId="0" borderId="4" xfId="0" applyNumberFormat="1" applyFont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49" fontId="2" fillId="4" borderId="8" xfId="0" applyNumberFormat="1" applyFont="1" applyFill="1" applyBorder="1" applyAlignment="1">
      <alignment vertical="center" wrapText="1"/>
    </xf>
    <xf numFmtId="49" fontId="2" fillId="4" borderId="8" xfId="0" applyNumberFormat="1" applyFont="1" applyFill="1" applyBorder="1" applyAlignment="1">
      <alignment horizontal="right" vertical="center" wrapText="1"/>
    </xf>
    <xf numFmtId="49" fontId="2" fillId="4" borderId="9" xfId="0" applyNumberFormat="1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1" fontId="5" fillId="0" borderId="0" xfId="0" applyNumberFormat="1" applyFont="1" applyAlignment="1" applyProtection="1">
      <alignment horizontal="right" vertical="center" wrapText="1"/>
      <protection locked="0"/>
    </xf>
    <xf numFmtId="1" fontId="7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left" vertical="center" wrapText="1"/>
    </xf>
    <xf numFmtId="1" fontId="7" fillId="0" borderId="13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1" fontId="5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 wrapText="1"/>
      <protection locked="0"/>
    </xf>
    <xf numFmtId="49" fontId="2" fillId="5" borderId="8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" fontId="7" fillId="0" borderId="15" xfId="0" applyNumberFormat="1" applyFont="1" applyBorder="1" applyAlignment="1">
      <alignment horizontal="center" vertical="center" wrapText="1"/>
    </xf>
    <xf numFmtId="0" fontId="14" fillId="2" borderId="15" xfId="0" applyFont="1" applyFill="1" applyBorder="1" applyAlignment="1" applyProtection="1">
      <alignment horizontal="center" vertical="center" wrapText="1"/>
    </xf>
    <xf numFmtId="0" fontId="15" fillId="4" borderId="16" xfId="0" applyFont="1" applyFill="1" applyBorder="1" applyAlignment="1" applyProtection="1">
      <alignment horizontal="center" vertical="center" wrapText="1"/>
    </xf>
    <xf numFmtId="0" fontId="15" fillId="4" borderId="18" xfId="0" applyFont="1" applyFill="1" applyBorder="1" applyAlignment="1" applyProtection="1">
      <alignment horizontal="center" vertical="center" wrapText="1"/>
    </xf>
    <xf numFmtId="1" fontId="7" fillId="0" borderId="20" xfId="0" applyNumberFormat="1" applyFont="1" applyBorder="1" applyAlignment="1">
      <alignment horizontal="center" vertical="center" wrapText="1"/>
    </xf>
    <xf numFmtId="0" fontId="14" fillId="0" borderId="20" xfId="0" applyFont="1" applyBorder="1" applyAlignment="1" applyProtection="1">
      <alignment horizontal="center" vertical="center" wrapText="1"/>
      <protection locked="0"/>
    </xf>
    <xf numFmtId="0" fontId="15" fillId="4" borderId="21" xfId="0" applyFont="1" applyFill="1" applyBorder="1" applyAlignment="1" applyProtection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1" fontId="5" fillId="0" borderId="23" xfId="0" applyNumberFormat="1" applyFont="1" applyBorder="1" applyAlignment="1">
      <alignment horizontal="right" vertical="center" wrapText="1"/>
    </xf>
    <xf numFmtId="1" fontId="7" fillId="0" borderId="23" xfId="0" applyNumberFormat="1" applyFont="1" applyBorder="1" applyAlignment="1">
      <alignment horizontal="center" vertical="center" wrapText="1"/>
    </xf>
    <xf numFmtId="0" fontId="14" fillId="0" borderId="23" xfId="0" applyFont="1" applyBorder="1" applyAlignment="1" applyProtection="1">
      <alignment horizontal="center" vertical="center" wrapText="1"/>
      <protection locked="0"/>
    </xf>
    <xf numFmtId="0" fontId="15" fillId="4" borderId="24" xfId="0" applyFont="1" applyFill="1" applyBorder="1" applyAlignment="1" applyProtection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1" fontId="5" fillId="0" borderId="20" xfId="0" applyNumberFormat="1" applyFont="1" applyBorder="1" applyAlignment="1">
      <alignment horizontal="right" vertical="center" wrapText="1"/>
    </xf>
    <xf numFmtId="0" fontId="5" fillId="0" borderId="23" xfId="0" applyFont="1" applyBorder="1" applyAlignment="1">
      <alignment horizontal="right" vertical="center" wrapText="1"/>
    </xf>
    <xf numFmtId="0" fontId="7" fillId="0" borderId="23" xfId="0" applyFont="1" applyBorder="1" applyAlignment="1">
      <alignment horizontal="center" vertical="center" wrapText="1"/>
    </xf>
    <xf numFmtId="0" fontId="14" fillId="2" borderId="23" xfId="0" applyFont="1" applyFill="1" applyBorder="1" applyAlignment="1" applyProtection="1">
      <alignment horizontal="center" vertical="center" wrapText="1"/>
    </xf>
    <xf numFmtId="49" fontId="2" fillId="4" borderId="25" xfId="0" applyNumberFormat="1" applyFont="1" applyFill="1" applyBorder="1" applyAlignment="1">
      <alignment vertical="center" wrapText="1"/>
    </xf>
    <xf numFmtId="49" fontId="2" fillId="4" borderId="26" xfId="0" applyNumberFormat="1" applyFont="1" applyFill="1" applyBorder="1" applyAlignment="1">
      <alignment horizontal="right" vertical="center" wrapText="1"/>
    </xf>
    <xf numFmtId="49" fontId="2" fillId="4" borderId="27" xfId="0" applyNumberFormat="1" applyFont="1" applyFill="1" applyBorder="1" applyAlignment="1">
      <alignment vertical="center" wrapText="1"/>
    </xf>
    <xf numFmtId="49" fontId="6" fillId="4" borderId="23" xfId="0" applyNumberFormat="1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textRotation="90" wrapText="1"/>
    </xf>
    <xf numFmtId="0" fontId="2" fillId="4" borderId="24" xfId="0" applyFont="1" applyFill="1" applyBorder="1" applyAlignment="1">
      <alignment horizontal="center" vertical="center" textRotation="90" wrapText="1"/>
    </xf>
    <xf numFmtId="1" fontId="5" fillId="0" borderId="15" xfId="0" applyNumberFormat="1" applyFont="1" applyBorder="1" applyAlignment="1">
      <alignment horizontal="right" vertical="center" wrapText="1"/>
    </xf>
    <xf numFmtId="0" fontId="4" fillId="0" borderId="28" xfId="0" applyFont="1" applyBorder="1" applyAlignment="1">
      <alignment horizontal="center" vertical="center" wrapText="1"/>
    </xf>
    <xf numFmtId="1" fontId="5" fillId="0" borderId="29" xfId="0" applyNumberFormat="1" applyFont="1" applyBorder="1" applyAlignment="1">
      <alignment horizontal="right" vertical="center" wrapText="1"/>
    </xf>
    <xf numFmtId="1" fontId="7" fillId="0" borderId="29" xfId="0" applyNumberFormat="1" applyFont="1" applyBorder="1" applyAlignment="1">
      <alignment horizontal="center" vertical="center" wrapText="1"/>
    </xf>
    <xf numFmtId="0" fontId="14" fillId="0" borderId="29" xfId="0" applyFont="1" applyBorder="1" applyAlignment="1" applyProtection="1">
      <alignment horizontal="center" vertical="center" wrapText="1"/>
      <protection locked="0"/>
    </xf>
    <xf numFmtId="0" fontId="14" fillId="0" borderId="29" xfId="0" applyFont="1" applyFill="1" applyBorder="1" applyAlignment="1" applyProtection="1">
      <alignment horizontal="center" vertical="center" wrapText="1"/>
      <protection locked="0"/>
    </xf>
    <xf numFmtId="0" fontId="15" fillId="4" borderId="30" xfId="0" applyFont="1" applyFill="1" applyBorder="1" applyAlignment="1" applyProtection="1">
      <alignment horizontal="center" vertical="center" wrapText="1"/>
    </xf>
    <xf numFmtId="0" fontId="14" fillId="0" borderId="15" xfId="0" applyFont="1" applyBorder="1" applyAlignment="1" applyProtection="1">
      <alignment horizontal="center" vertical="center" wrapText="1"/>
      <protection locked="0"/>
    </xf>
    <xf numFmtId="0" fontId="14" fillId="0" borderId="20" xfId="0" applyFont="1" applyFill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" fontId="7" fillId="0" borderId="15" xfId="0" applyNumberFormat="1" applyFont="1" applyBorder="1" applyAlignment="1">
      <alignment horizontal="left" vertical="center" wrapText="1"/>
    </xf>
    <xf numFmtId="0" fontId="15" fillId="4" borderId="16" xfId="0" applyFont="1" applyFill="1" applyBorder="1" applyAlignment="1">
      <alignment horizontal="center" vertical="center" wrapText="1"/>
    </xf>
    <xf numFmtId="1" fontId="7" fillId="0" borderId="20" xfId="0" applyNumberFormat="1" applyFont="1" applyBorder="1" applyAlignment="1">
      <alignment horizontal="left" vertical="center" wrapText="1"/>
    </xf>
    <xf numFmtId="0" fontId="15" fillId="4" borderId="21" xfId="0" applyFont="1" applyFill="1" applyBorder="1" applyAlignment="1">
      <alignment horizontal="center" vertical="center" wrapText="1"/>
    </xf>
    <xf numFmtId="49" fontId="2" fillId="4" borderId="25" xfId="0" applyNumberFormat="1" applyFont="1" applyFill="1" applyBorder="1" applyAlignment="1">
      <alignment horizontal="center" vertical="center" wrapText="1"/>
    </xf>
    <xf numFmtId="49" fontId="8" fillId="4" borderId="26" xfId="0" applyNumberFormat="1" applyFont="1" applyFill="1" applyBorder="1" applyAlignment="1">
      <alignment horizontal="right" vertical="center" wrapText="1"/>
    </xf>
    <xf numFmtId="49" fontId="8" fillId="4" borderId="27" xfId="0" applyNumberFormat="1" applyFont="1" applyFill="1" applyBorder="1" applyAlignment="1">
      <alignment vertical="center" wrapText="1"/>
    </xf>
    <xf numFmtId="49" fontId="9" fillId="4" borderId="23" xfId="0" applyNumberFormat="1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textRotation="90" wrapText="1"/>
    </xf>
    <xf numFmtId="0" fontId="8" fillId="4" borderId="24" xfId="0" applyFont="1" applyFill="1" applyBorder="1" applyAlignment="1">
      <alignment horizontal="center" vertical="center" textRotation="90" wrapText="1"/>
    </xf>
    <xf numFmtId="0" fontId="7" fillId="0" borderId="23" xfId="0" applyFont="1" applyBorder="1" applyAlignment="1">
      <alignment horizontal="left" vertical="center" wrapText="1"/>
    </xf>
    <xf numFmtId="0" fontId="15" fillId="4" borderId="2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left" vertical="center" wrapText="1"/>
    </xf>
    <xf numFmtId="0" fontId="15" fillId="4" borderId="32" xfId="0" applyFont="1" applyFill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15" fillId="4" borderId="35" xfId="0" applyFont="1" applyFill="1" applyBorder="1" applyAlignment="1">
      <alignment horizontal="center" vertical="center" wrapText="1"/>
    </xf>
    <xf numFmtId="1" fontId="7" fillId="0" borderId="38" xfId="0" applyNumberFormat="1" applyFont="1" applyBorder="1" applyAlignment="1">
      <alignment horizontal="left" vertical="center" wrapText="1"/>
    </xf>
    <xf numFmtId="0" fontId="15" fillId="4" borderId="30" xfId="0" applyFont="1" applyFill="1" applyBorder="1" applyAlignment="1">
      <alignment horizontal="center" vertical="center" wrapText="1"/>
    </xf>
    <xf numFmtId="1" fontId="7" fillId="0" borderId="31" xfId="0" applyNumberFormat="1" applyFont="1" applyBorder="1" applyAlignment="1">
      <alignment horizontal="left" vertical="center" wrapText="1"/>
    </xf>
    <xf numFmtId="0" fontId="14" fillId="2" borderId="31" xfId="0" applyFont="1" applyFill="1" applyBorder="1" applyAlignment="1" applyProtection="1">
      <alignment horizontal="center" vertical="center" wrapText="1"/>
    </xf>
    <xf numFmtId="1" fontId="7" fillId="0" borderId="23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1" fontId="11" fillId="0" borderId="0" xfId="0" applyNumberFormat="1" applyFont="1" applyBorder="1" applyAlignment="1">
      <alignment vertical="center" wrapText="1"/>
    </xf>
    <xf numFmtId="1" fontId="5" fillId="0" borderId="20" xfId="0" applyNumberFormat="1" applyFont="1" applyBorder="1" applyAlignment="1">
      <alignment horizontal="right" vertical="center" wrapText="1"/>
    </xf>
    <xf numFmtId="0" fontId="4" fillId="0" borderId="23" xfId="0" applyFont="1" applyBorder="1" applyAlignment="1">
      <alignment horizontal="right" vertical="center" wrapText="1"/>
    </xf>
    <xf numFmtId="0" fontId="4" fillId="0" borderId="15" xfId="0" applyFont="1" applyBorder="1" applyAlignment="1">
      <alignment horizontal="right" vertical="center" wrapText="1"/>
    </xf>
    <xf numFmtId="0" fontId="4" fillId="0" borderId="20" xfId="0" applyFont="1" applyBorder="1" applyAlignment="1">
      <alignment horizontal="right" vertical="center" wrapText="1"/>
    </xf>
    <xf numFmtId="1" fontId="5" fillId="0" borderId="15" xfId="0" applyNumberFormat="1" applyFont="1" applyFill="1" applyBorder="1" applyAlignment="1">
      <alignment horizontal="right" vertical="center" wrapText="1"/>
    </xf>
    <xf numFmtId="0" fontId="4" fillId="0" borderId="31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29" xfId="0" applyFont="1" applyBorder="1" applyAlignment="1">
      <alignment horizontal="right" vertical="center" wrapText="1"/>
    </xf>
    <xf numFmtId="0" fontId="4" fillId="0" borderId="23" xfId="0" applyFont="1" applyBorder="1" applyAlignment="1">
      <alignment horizontal="right" vertical="top" wrapText="1"/>
    </xf>
    <xf numFmtId="0" fontId="4" fillId="0" borderId="15" xfId="0" applyFont="1" applyBorder="1" applyAlignment="1">
      <alignment horizontal="right" vertical="top" wrapText="1"/>
    </xf>
    <xf numFmtId="0" fontId="4" fillId="0" borderId="29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4" fillId="0" borderId="20" xfId="0" applyFont="1" applyBorder="1" applyAlignment="1">
      <alignment horizontal="right" vertical="top" wrapText="1"/>
    </xf>
    <xf numFmtId="0" fontId="4" fillId="0" borderId="4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164" fontId="13" fillId="0" borderId="1" xfId="1" applyNumberFormat="1" applyFont="1" applyBorder="1" applyAlignment="1">
      <alignment horizontal="center" vertical="center" wrapText="1"/>
    </xf>
    <xf numFmtId="164" fontId="13" fillId="0" borderId="1" xfId="1" applyNumberFormat="1" applyFont="1" applyBorder="1" applyAlignment="1">
      <alignment vertical="center" wrapText="1"/>
    </xf>
    <xf numFmtId="164" fontId="13" fillId="0" borderId="4" xfId="1" applyNumberFormat="1" applyFont="1" applyBorder="1" applyAlignment="1">
      <alignment vertical="center" wrapText="1"/>
    </xf>
    <xf numFmtId="164" fontId="13" fillId="0" borderId="5" xfId="1" applyNumberFormat="1" applyFont="1" applyBorder="1" applyAlignment="1">
      <alignment vertical="center" wrapText="1"/>
    </xf>
    <xf numFmtId="164" fontId="13" fillId="0" borderId="6" xfId="1" applyNumberFormat="1" applyFont="1" applyBorder="1" applyAlignment="1">
      <alignment vertical="center" wrapText="1"/>
    </xf>
    <xf numFmtId="164" fontId="13" fillId="2" borderId="1" xfId="1" applyNumberFormat="1" applyFont="1" applyFill="1" applyBorder="1" applyAlignment="1">
      <alignment horizontal="center" vertical="center" wrapText="1"/>
    </xf>
    <xf numFmtId="164" fontId="13" fillId="0" borderId="6" xfId="1" applyNumberFormat="1" applyFont="1" applyBorder="1" applyAlignment="1">
      <alignment horizontal="center" vertical="center" wrapText="1"/>
    </xf>
    <xf numFmtId="164" fontId="13" fillId="0" borderId="5" xfId="1" applyNumberFormat="1" applyFont="1" applyBorder="1" applyAlignment="1">
      <alignment horizontal="center" vertical="center" wrapText="1"/>
    </xf>
    <xf numFmtId="164" fontId="13" fillId="0" borderId="4" xfId="1" applyNumberFormat="1" applyFont="1" applyBorder="1" applyAlignment="1">
      <alignment horizontal="center" vertical="center" wrapText="1"/>
    </xf>
    <xf numFmtId="164" fontId="13" fillId="0" borderId="7" xfId="1" applyNumberFormat="1" applyFont="1" applyBorder="1" applyAlignment="1">
      <alignment horizontal="center" vertical="center" wrapText="1"/>
    </xf>
    <xf numFmtId="164" fontId="13" fillId="0" borderId="10" xfId="1" applyNumberFormat="1" applyFont="1" applyBorder="1" applyAlignment="1">
      <alignment horizontal="center" vertical="center" wrapText="1"/>
    </xf>
    <xf numFmtId="164" fontId="8" fillId="4" borderId="1" xfId="1" applyNumberFormat="1" applyFont="1" applyFill="1" applyBorder="1" applyAlignment="1">
      <alignment horizontal="center" vertical="center" wrapText="1"/>
    </xf>
    <xf numFmtId="164" fontId="8" fillId="4" borderId="4" xfId="1" applyNumberFormat="1" applyFont="1" applyFill="1" applyBorder="1" applyAlignment="1">
      <alignment horizontal="center" vertical="center" wrapText="1"/>
    </xf>
    <xf numFmtId="164" fontId="8" fillId="4" borderId="9" xfId="1" applyNumberFormat="1" applyFont="1" applyFill="1" applyBorder="1" applyAlignment="1">
      <alignment horizontal="center" vertical="center" wrapText="1"/>
    </xf>
    <xf numFmtId="164" fontId="8" fillId="4" borderId="7" xfId="1" applyNumberFormat="1" applyFont="1" applyFill="1" applyBorder="1" applyAlignment="1">
      <alignment horizontal="center" vertical="center" wrapText="1"/>
    </xf>
    <xf numFmtId="164" fontId="8" fillId="4" borderId="10" xfId="1" applyNumberFormat="1" applyFont="1" applyFill="1" applyBorder="1" applyAlignment="1">
      <alignment horizontal="center" vertical="center" wrapText="1"/>
    </xf>
    <xf numFmtId="164" fontId="8" fillId="4" borderId="5" xfId="1" applyNumberFormat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164" fontId="13" fillId="0" borderId="1" xfId="1" applyNumberFormat="1" applyFont="1" applyFill="1" applyBorder="1" applyAlignment="1">
      <alignment horizontal="center" vertical="center" wrapText="1"/>
    </xf>
    <xf numFmtId="164" fontId="13" fillId="0" borderId="6" xfId="1" applyNumberFormat="1" applyFont="1" applyFill="1" applyBorder="1" applyAlignment="1">
      <alignment horizontal="center" vertical="center" wrapText="1"/>
    </xf>
    <xf numFmtId="164" fontId="13" fillId="0" borderId="5" xfId="1" applyNumberFormat="1" applyFont="1" applyFill="1" applyBorder="1" applyAlignment="1">
      <alignment horizontal="center" vertical="center" wrapText="1"/>
    </xf>
    <xf numFmtId="1" fontId="19" fillId="0" borderId="23" xfId="0" applyNumberFormat="1" applyFont="1" applyBorder="1" applyAlignment="1">
      <alignment horizontal="center" vertical="center" wrapText="1"/>
    </xf>
    <xf numFmtId="164" fontId="13" fillId="6" borderId="1" xfId="1" applyNumberFormat="1" applyFont="1" applyFill="1" applyBorder="1" applyAlignment="1">
      <alignment horizontal="center" vertical="center" wrapText="1"/>
    </xf>
    <xf numFmtId="1" fontId="16" fillId="0" borderId="11" xfId="0" applyNumberFormat="1" applyFont="1" applyBorder="1" applyAlignment="1">
      <alignment horizontal="left" vertical="center" wrapText="1"/>
    </xf>
    <xf numFmtId="1" fontId="5" fillId="0" borderId="12" xfId="0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" fontId="11" fillId="0" borderId="0" xfId="0" applyNumberFormat="1" applyFont="1" applyBorder="1" applyAlignment="1">
      <alignment horizontal="left" vertical="center" wrapText="1"/>
    </xf>
    <xf numFmtId="1" fontId="5" fillId="0" borderId="15" xfId="0" applyNumberFormat="1" applyFont="1" applyBorder="1" applyAlignment="1">
      <alignment horizontal="right" vertical="center" wrapText="1"/>
    </xf>
    <xf numFmtId="1" fontId="5" fillId="0" borderId="1" xfId="0" applyNumberFormat="1" applyFont="1" applyBorder="1" applyAlignment="1">
      <alignment horizontal="right" vertical="center" wrapText="1"/>
    </xf>
    <xf numFmtId="1" fontId="5" fillId="0" borderId="20" xfId="0" applyNumberFormat="1" applyFont="1" applyBorder="1" applyAlignment="1">
      <alignment horizontal="right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" fontId="5" fillId="0" borderId="40" xfId="0" applyNumberFormat="1" applyFont="1" applyBorder="1" applyAlignment="1">
      <alignment horizontal="right" vertical="center" wrapText="1"/>
    </xf>
    <xf numFmtId="1" fontId="5" fillId="0" borderId="37" xfId="0" applyNumberFormat="1" applyFont="1" applyBorder="1" applyAlignment="1">
      <alignment horizontal="right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left" vertical="center" wrapText="1"/>
    </xf>
    <xf numFmtId="49" fontId="2" fillId="5" borderId="8" xfId="0" applyNumberFormat="1" applyFont="1" applyFill="1" applyBorder="1" applyAlignment="1">
      <alignment horizontal="center" vertical="center"/>
    </xf>
    <xf numFmtId="49" fontId="2" fillId="5" borderId="9" xfId="0" applyNumberFormat="1" applyFont="1" applyFill="1" applyBorder="1" applyAlignment="1">
      <alignment horizontal="center" vertical="center"/>
    </xf>
  </cellXfs>
  <cellStyles count="2">
    <cellStyle name="Dziesiętny" xfId="1" builtinId="3"/>
    <cellStyle name="Normalny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DF4\Sprawozdawczo&#347;&#263;%20Rdfp\spr%20Rdfp%202019\RDFP%20zbiorcze%20spr%20roczn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BIORCZO"/>
      <sheetName val="RIO"/>
      <sheetName val="Międzyresort."/>
      <sheetName val="PORÓWN"/>
      <sheetName val="Arkusz1"/>
    </sheetNames>
    <sheetDataSet>
      <sheetData sheetId="0"/>
      <sheetData sheetId="1">
        <row r="25">
          <cell r="E25">
            <v>2</v>
          </cell>
          <cell r="F25">
            <v>26</v>
          </cell>
          <cell r="G25">
            <v>1</v>
          </cell>
          <cell r="H25">
            <v>38</v>
          </cell>
          <cell r="I25">
            <v>2</v>
          </cell>
          <cell r="J25">
            <v>15</v>
          </cell>
          <cell r="K25">
            <v>11</v>
          </cell>
          <cell r="L25">
            <v>22</v>
          </cell>
          <cell r="M25">
            <v>14</v>
          </cell>
          <cell r="N25">
            <v>6</v>
          </cell>
          <cell r="O25">
            <v>21</v>
          </cell>
          <cell r="P25">
            <v>5</v>
          </cell>
          <cell r="Q25">
            <v>8</v>
          </cell>
          <cell r="R25">
            <v>11</v>
          </cell>
          <cell r="S25">
            <v>21</v>
          </cell>
          <cell r="T25">
            <v>11</v>
          </cell>
        </row>
        <row r="31">
          <cell r="E31"/>
          <cell r="F31">
            <v>61</v>
          </cell>
          <cell r="G31">
            <v>23</v>
          </cell>
          <cell r="H31">
            <v>64</v>
          </cell>
          <cell r="I31">
            <v>15</v>
          </cell>
          <cell r="J31">
            <v>17</v>
          </cell>
          <cell r="K31">
            <v>13</v>
          </cell>
          <cell r="L31">
            <v>39</v>
          </cell>
          <cell r="M31">
            <v>9</v>
          </cell>
          <cell r="N31">
            <v>10</v>
          </cell>
          <cell r="O31">
            <v>11</v>
          </cell>
          <cell r="P31">
            <v>27</v>
          </cell>
          <cell r="Q31">
            <v>43</v>
          </cell>
          <cell r="R31">
            <v>18</v>
          </cell>
          <cell r="S31">
            <v>36</v>
          </cell>
          <cell r="T31">
            <v>3</v>
          </cell>
        </row>
      </sheetData>
      <sheetData sheetId="2">
        <row r="25">
          <cell r="E25">
            <v>0</v>
          </cell>
          <cell r="F25">
            <v>1</v>
          </cell>
          <cell r="G25">
            <v>118</v>
          </cell>
          <cell r="H25">
            <v>51</v>
          </cell>
          <cell r="I25">
            <v>24</v>
          </cell>
        </row>
        <row r="31">
          <cell r="E31">
            <v>2</v>
          </cell>
          <cell r="F31"/>
          <cell r="G31">
            <v>105</v>
          </cell>
          <cell r="H31">
            <v>141</v>
          </cell>
          <cell r="I31">
            <v>15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  <pageSetUpPr fitToPage="1"/>
  </sheetPr>
  <dimension ref="A1:J39"/>
  <sheetViews>
    <sheetView zoomScaleNormal="100" workbookViewId="0">
      <pane xSplit="3" ySplit="2" topLeftCell="D3" activePane="bottomRight" state="frozen"/>
      <selection pane="topRight" activeCell="C1" sqref="C1"/>
      <selection pane="bottomLeft" activeCell="A4" sqref="A4"/>
      <selection pane="bottomRight" activeCell="B40" sqref="B40"/>
    </sheetView>
  </sheetViews>
  <sheetFormatPr defaultColWidth="50.5703125" defaultRowHeight="15.75" x14ac:dyDescent="0.2"/>
  <cols>
    <col min="1" max="1" width="4" style="10" customWidth="1"/>
    <col min="2" max="2" width="74.28515625" style="2" customWidth="1"/>
    <col min="3" max="3" width="11.28515625" style="7" customWidth="1"/>
    <col min="4" max="5" width="25.5703125" style="3" customWidth="1"/>
    <col min="6" max="6" width="25.5703125" style="4" customWidth="1"/>
    <col min="7" max="7" width="4.7109375" style="3" customWidth="1"/>
    <col min="8" max="8" width="12.5703125" style="3" customWidth="1"/>
    <col min="9" max="9" width="8.7109375" style="3" customWidth="1"/>
    <col min="10" max="10" width="4" style="3" customWidth="1"/>
    <col min="11" max="11" width="9.42578125" style="3" customWidth="1"/>
    <col min="12" max="12" width="8.28515625" style="3" customWidth="1"/>
    <col min="13" max="13" width="5.140625" style="3" customWidth="1"/>
    <col min="14" max="14" width="8.28515625" style="3" customWidth="1"/>
    <col min="15" max="15" width="7.42578125" style="3" customWidth="1"/>
    <col min="16" max="16" width="6" style="3" customWidth="1"/>
    <col min="17" max="17" width="11.28515625" style="3" customWidth="1"/>
    <col min="18" max="18" width="9.85546875" style="3" customWidth="1"/>
    <col min="19" max="19" width="13.42578125" style="3" customWidth="1"/>
    <col min="20" max="16384" width="50.5703125" style="3"/>
  </cols>
  <sheetData>
    <row r="1" spans="1:8" s="1" customFormat="1" ht="60.6" customHeight="1" x14ac:dyDescent="0.2">
      <c r="A1" s="143" t="s">
        <v>76</v>
      </c>
      <c r="B1" s="143"/>
      <c r="C1" s="143"/>
      <c r="D1" s="143"/>
      <c r="E1" s="143"/>
      <c r="F1" s="143"/>
    </row>
    <row r="2" spans="1:8" ht="89.45" customHeight="1" x14ac:dyDescent="0.2">
      <c r="A2" s="17" t="s">
        <v>69</v>
      </c>
      <c r="B2" s="18" t="s">
        <v>54</v>
      </c>
      <c r="C2" s="19"/>
      <c r="D2" s="20" t="s">
        <v>56</v>
      </c>
      <c r="E2" s="20" t="s">
        <v>73</v>
      </c>
      <c r="F2" s="20" t="s">
        <v>16</v>
      </c>
    </row>
    <row r="3" spans="1:8" ht="34.9" customHeight="1" x14ac:dyDescent="0.2">
      <c r="A3" s="27">
        <v>1</v>
      </c>
      <c r="B3" s="30" t="s">
        <v>24</v>
      </c>
      <c r="C3" s="5" t="s">
        <v>25</v>
      </c>
      <c r="D3" s="121">
        <f>RIO!U3</f>
        <v>387</v>
      </c>
      <c r="E3" s="120">
        <f>Międzyresort.!J3</f>
        <v>263</v>
      </c>
      <c r="F3" s="131">
        <f t="shared" ref="F3:F37" si="0">SUM(D3:E3)</f>
        <v>650</v>
      </c>
    </row>
    <row r="4" spans="1:8" ht="51" customHeight="1" x14ac:dyDescent="0.2">
      <c r="A4" s="27">
        <v>2</v>
      </c>
      <c r="B4" s="30" t="s">
        <v>26</v>
      </c>
      <c r="C4" s="6" t="s">
        <v>27</v>
      </c>
      <c r="D4" s="121">
        <f>RIO!U4</f>
        <v>210</v>
      </c>
      <c r="E4" s="120">
        <f>Międzyresort.!J4</f>
        <v>192</v>
      </c>
      <c r="F4" s="131">
        <f t="shared" si="0"/>
        <v>402</v>
      </c>
    </row>
    <row r="5" spans="1:8" ht="55.9" customHeight="1" x14ac:dyDescent="0.2">
      <c r="A5" s="27">
        <v>3</v>
      </c>
      <c r="B5" s="30" t="s">
        <v>28</v>
      </c>
      <c r="C5" s="6" t="s">
        <v>17</v>
      </c>
      <c r="D5" s="121">
        <f>RIO!U5</f>
        <v>239</v>
      </c>
      <c r="E5" s="120">
        <f>Międzyresort.!J5</f>
        <v>246</v>
      </c>
      <c r="F5" s="131">
        <f t="shared" si="0"/>
        <v>485</v>
      </c>
    </row>
    <row r="6" spans="1:8" ht="48.6" customHeight="1" x14ac:dyDescent="0.2">
      <c r="A6" s="27">
        <v>4</v>
      </c>
      <c r="B6" s="30" t="s">
        <v>29</v>
      </c>
      <c r="C6" s="5" t="s">
        <v>25</v>
      </c>
      <c r="D6" s="121">
        <f>RIO!U6</f>
        <v>1426</v>
      </c>
      <c r="E6" s="120">
        <f>Międzyresort.!J6</f>
        <v>381</v>
      </c>
      <c r="F6" s="131">
        <f t="shared" si="0"/>
        <v>1807</v>
      </c>
      <c r="H6" s="11"/>
    </row>
    <row r="7" spans="1:8" ht="36" customHeight="1" x14ac:dyDescent="0.2">
      <c r="A7" s="27">
        <v>5</v>
      </c>
      <c r="B7" s="118" t="s">
        <v>30</v>
      </c>
      <c r="C7" s="5" t="s">
        <v>27</v>
      </c>
      <c r="D7" s="121">
        <f>RIO!U7</f>
        <v>611</v>
      </c>
      <c r="E7" s="128">
        <f>Międzyresort.!J7</f>
        <v>231</v>
      </c>
      <c r="F7" s="132">
        <f t="shared" si="0"/>
        <v>842</v>
      </c>
      <c r="H7" s="16"/>
    </row>
    <row r="8" spans="1:8" ht="47.25" x14ac:dyDescent="0.2">
      <c r="A8" s="145">
        <v>6</v>
      </c>
      <c r="B8" s="30" t="s">
        <v>50</v>
      </c>
      <c r="C8" s="144" t="s">
        <v>31</v>
      </c>
      <c r="D8" s="125">
        <f>RIO!U8</f>
        <v>705</v>
      </c>
      <c r="E8" s="125">
        <f>Międzyresort.!J8</f>
        <v>247</v>
      </c>
      <c r="F8" s="133">
        <f t="shared" si="0"/>
        <v>952</v>
      </c>
      <c r="H8" s="11"/>
    </row>
    <row r="9" spans="1:8" ht="16.899999999999999" customHeight="1" x14ac:dyDescent="0.2">
      <c r="A9" s="146"/>
      <c r="B9" s="111" t="s">
        <v>18</v>
      </c>
      <c r="C9" s="144"/>
      <c r="D9" s="122">
        <f>RIO!U9</f>
        <v>281</v>
      </c>
      <c r="E9" s="129">
        <f>Międzyresort.!J9</f>
        <v>133</v>
      </c>
      <c r="F9" s="134">
        <f t="shared" si="0"/>
        <v>414</v>
      </c>
    </row>
    <row r="10" spans="1:8" ht="16.899999999999999" customHeight="1" x14ac:dyDescent="0.2">
      <c r="A10" s="146"/>
      <c r="B10" s="111" t="s">
        <v>19</v>
      </c>
      <c r="C10" s="144"/>
      <c r="D10" s="124">
        <f>RIO!U10</f>
        <v>1</v>
      </c>
      <c r="E10" s="129">
        <f>Międzyresort.!J10</f>
        <v>0</v>
      </c>
      <c r="F10" s="134">
        <f t="shared" si="0"/>
        <v>1</v>
      </c>
    </row>
    <row r="11" spans="1:8" ht="16.899999999999999" customHeight="1" x14ac:dyDescent="0.2">
      <c r="A11" s="146"/>
      <c r="B11" s="111" t="s">
        <v>20</v>
      </c>
      <c r="C11" s="144"/>
      <c r="D11" s="124">
        <f>RIO!U11</f>
        <v>164</v>
      </c>
      <c r="E11" s="129">
        <f>Międzyresort.!J11</f>
        <v>15</v>
      </c>
      <c r="F11" s="134">
        <f t="shared" si="0"/>
        <v>179</v>
      </c>
    </row>
    <row r="12" spans="1:8" ht="16.899999999999999" customHeight="1" x14ac:dyDescent="0.2">
      <c r="A12" s="146"/>
      <c r="B12" s="111" t="s">
        <v>21</v>
      </c>
      <c r="C12" s="144"/>
      <c r="D12" s="124">
        <f>RIO!U12</f>
        <v>192</v>
      </c>
      <c r="E12" s="129">
        <f>Międzyresort.!J12</f>
        <v>82</v>
      </c>
      <c r="F12" s="134">
        <f t="shared" si="0"/>
        <v>274</v>
      </c>
    </row>
    <row r="13" spans="1:8" ht="16.899999999999999" customHeight="1" x14ac:dyDescent="0.2">
      <c r="A13" s="147"/>
      <c r="B13" s="119" t="s">
        <v>22</v>
      </c>
      <c r="C13" s="144"/>
      <c r="D13" s="123">
        <f>RIO!U13</f>
        <v>67</v>
      </c>
      <c r="E13" s="130">
        <f>Międzyresort.!J13</f>
        <v>17</v>
      </c>
      <c r="F13" s="135">
        <f t="shared" si="0"/>
        <v>84</v>
      </c>
    </row>
    <row r="14" spans="1:8" ht="49.9" customHeight="1" x14ac:dyDescent="0.2">
      <c r="A14" s="27">
        <v>7</v>
      </c>
      <c r="B14" s="119" t="s">
        <v>32</v>
      </c>
      <c r="C14" s="5" t="s">
        <v>27</v>
      </c>
      <c r="D14" s="121">
        <f>RIO!U14</f>
        <v>1130</v>
      </c>
      <c r="E14" s="127">
        <f>Międzyresort.!J14</f>
        <v>372</v>
      </c>
      <c r="F14" s="136">
        <f t="shared" si="0"/>
        <v>1502</v>
      </c>
    </row>
    <row r="15" spans="1:8" ht="31.5" x14ac:dyDescent="0.2">
      <c r="A15" s="27">
        <v>8</v>
      </c>
      <c r="B15" s="30" t="s">
        <v>33</v>
      </c>
      <c r="C15" s="6" t="s">
        <v>17</v>
      </c>
      <c r="D15" s="121">
        <f>RIO!U15</f>
        <v>1217</v>
      </c>
      <c r="E15" s="120">
        <f>Międzyresort.!J15</f>
        <v>448</v>
      </c>
      <c r="F15" s="131">
        <f t="shared" si="0"/>
        <v>1665</v>
      </c>
    </row>
    <row r="16" spans="1:8" ht="31.5" x14ac:dyDescent="0.2">
      <c r="A16" s="27">
        <v>9</v>
      </c>
      <c r="B16" s="118" t="s">
        <v>34</v>
      </c>
      <c r="C16" s="5" t="s">
        <v>27</v>
      </c>
      <c r="D16" s="121">
        <f>RIO!U16</f>
        <v>200</v>
      </c>
      <c r="E16" s="128">
        <f>Międzyresort.!J16</f>
        <v>94</v>
      </c>
      <c r="F16" s="132">
        <f t="shared" si="0"/>
        <v>294</v>
      </c>
    </row>
    <row r="17" spans="1:6" ht="47.25" x14ac:dyDescent="0.2">
      <c r="A17" s="145">
        <v>10</v>
      </c>
      <c r="B17" s="30" t="s">
        <v>49</v>
      </c>
      <c r="C17" s="144" t="s">
        <v>17</v>
      </c>
      <c r="D17" s="125">
        <f>RIO!U17</f>
        <v>207</v>
      </c>
      <c r="E17" s="125">
        <f>Międzyresort.!J17</f>
        <v>117</v>
      </c>
      <c r="F17" s="133">
        <f t="shared" si="0"/>
        <v>324</v>
      </c>
    </row>
    <row r="18" spans="1:6" ht="16.899999999999999" customHeight="1" x14ac:dyDescent="0.2">
      <c r="A18" s="146"/>
      <c r="B18" s="111" t="s">
        <v>18</v>
      </c>
      <c r="C18" s="144"/>
      <c r="D18" s="126">
        <f>RIO!U18</f>
        <v>87</v>
      </c>
      <c r="E18" s="126">
        <f>Międzyresort.!J18</f>
        <v>17</v>
      </c>
      <c r="F18" s="134">
        <f t="shared" si="0"/>
        <v>104</v>
      </c>
    </row>
    <row r="19" spans="1:6" ht="16.899999999999999" customHeight="1" x14ac:dyDescent="0.2">
      <c r="A19" s="146"/>
      <c r="B19" s="111" t="s">
        <v>19</v>
      </c>
      <c r="C19" s="144"/>
      <c r="D19" s="126">
        <f>RIO!U19</f>
        <v>1</v>
      </c>
      <c r="E19" s="126">
        <f>Międzyresort.!J19</f>
        <v>0</v>
      </c>
      <c r="F19" s="134">
        <f t="shared" si="0"/>
        <v>1</v>
      </c>
    </row>
    <row r="20" spans="1:6" ht="16.899999999999999" customHeight="1" x14ac:dyDescent="0.2">
      <c r="A20" s="146"/>
      <c r="B20" s="111" t="s">
        <v>20</v>
      </c>
      <c r="C20" s="144"/>
      <c r="D20" s="126">
        <f>RIO!U20</f>
        <v>15</v>
      </c>
      <c r="E20" s="126">
        <f>Międzyresort.!J20</f>
        <v>3</v>
      </c>
      <c r="F20" s="134">
        <f t="shared" si="0"/>
        <v>18</v>
      </c>
    </row>
    <row r="21" spans="1:6" ht="16.899999999999999" customHeight="1" x14ac:dyDescent="0.2">
      <c r="A21" s="146"/>
      <c r="B21" s="111" t="s">
        <v>21</v>
      </c>
      <c r="C21" s="144"/>
      <c r="D21" s="126">
        <f>RIO!U21</f>
        <v>72</v>
      </c>
      <c r="E21" s="126">
        <f>Międzyresort.!J21</f>
        <v>81</v>
      </c>
      <c r="F21" s="134">
        <f t="shared" si="0"/>
        <v>153</v>
      </c>
    </row>
    <row r="22" spans="1:6" ht="16.899999999999999" customHeight="1" x14ac:dyDescent="0.2">
      <c r="A22" s="147"/>
      <c r="B22" s="119" t="s">
        <v>22</v>
      </c>
      <c r="C22" s="144"/>
      <c r="D22" s="127">
        <f>RIO!U22</f>
        <v>36</v>
      </c>
      <c r="E22" s="127">
        <f>Międzyresort.!J22</f>
        <v>18</v>
      </c>
      <c r="F22" s="135">
        <f t="shared" si="0"/>
        <v>54</v>
      </c>
    </row>
    <row r="23" spans="1:6" ht="32.450000000000003" customHeight="1" x14ac:dyDescent="0.2">
      <c r="A23" s="27">
        <v>11</v>
      </c>
      <c r="B23" s="119" t="s">
        <v>35</v>
      </c>
      <c r="C23" s="5" t="s">
        <v>23</v>
      </c>
      <c r="D23" s="127">
        <f>RIO!U23</f>
        <v>872</v>
      </c>
      <c r="E23" s="127">
        <f>Międzyresort.!J23</f>
        <v>289</v>
      </c>
      <c r="F23" s="136">
        <f t="shared" si="0"/>
        <v>1161</v>
      </c>
    </row>
    <row r="24" spans="1:6" ht="31.5" x14ac:dyDescent="0.2">
      <c r="A24" s="27">
        <v>12</v>
      </c>
      <c r="B24" s="118" t="s">
        <v>36</v>
      </c>
      <c r="C24" s="6" t="s">
        <v>37</v>
      </c>
      <c r="D24" s="128">
        <f>RIO!U24</f>
        <v>1026</v>
      </c>
      <c r="E24" s="128">
        <f>Międzyresort.!J24</f>
        <v>415</v>
      </c>
      <c r="F24" s="132">
        <f t="shared" si="0"/>
        <v>1441</v>
      </c>
    </row>
    <row r="25" spans="1:6" ht="31.5" x14ac:dyDescent="0.2">
      <c r="A25" s="145">
        <v>13</v>
      </c>
      <c r="B25" s="30" t="s">
        <v>48</v>
      </c>
      <c r="C25" s="144" t="s">
        <v>27</v>
      </c>
      <c r="D25" s="125">
        <f>RIO!U25</f>
        <v>226</v>
      </c>
      <c r="E25" s="125">
        <f>Międzyresort.!J25</f>
        <v>124</v>
      </c>
      <c r="F25" s="133">
        <f t="shared" si="0"/>
        <v>350</v>
      </c>
    </row>
    <row r="26" spans="1:6" ht="33.6" customHeight="1" x14ac:dyDescent="0.2">
      <c r="A26" s="146"/>
      <c r="B26" s="111" t="s">
        <v>38</v>
      </c>
      <c r="C26" s="144"/>
      <c r="D26" s="126">
        <f>RIO!U26</f>
        <v>152</v>
      </c>
      <c r="E26" s="126">
        <f>Międzyresort.!J26</f>
        <v>87</v>
      </c>
      <c r="F26" s="134">
        <f t="shared" si="0"/>
        <v>239</v>
      </c>
    </row>
    <row r="27" spans="1:6" ht="36" customHeight="1" x14ac:dyDescent="0.2">
      <c r="A27" s="146"/>
      <c r="B27" s="111" t="s">
        <v>39</v>
      </c>
      <c r="C27" s="144"/>
      <c r="D27" s="126">
        <f>RIO!U27</f>
        <v>13</v>
      </c>
      <c r="E27" s="126">
        <f>Międzyresort.!J27</f>
        <v>8</v>
      </c>
      <c r="F27" s="134">
        <f t="shared" si="0"/>
        <v>21</v>
      </c>
    </row>
    <row r="28" spans="1:6" ht="63" x14ac:dyDescent="0.2">
      <c r="A28" s="146"/>
      <c r="B28" s="111" t="s">
        <v>40</v>
      </c>
      <c r="C28" s="144"/>
      <c r="D28" s="126">
        <f>RIO!U28</f>
        <v>9</v>
      </c>
      <c r="E28" s="126">
        <f>Międzyresort.!J28</f>
        <v>6</v>
      </c>
      <c r="F28" s="134">
        <f t="shared" si="0"/>
        <v>15</v>
      </c>
    </row>
    <row r="29" spans="1:6" ht="33.6" customHeight="1" x14ac:dyDescent="0.2">
      <c r="A29" s="146"/>
      <c r="B29" s="111" t="s">
        <v>41</v>
      </c>
      <c r="C29" s="144"/>
      <c r="D29" s="126">
        <f>RIO!U29</f>
        <v>36</v>
      </c>
      <c r="E29" s="126">
        <f>Międzyresort.!J29</f>
        <v>15</v>
      </c>
      <c r="F29" s="134">
        <f t="shared" si="0"/>
        <v>51</v>
      </c>
    </row>
    <row r="30" spans="1:6" ht="18.75" x14ac:dyDescent="0.2">
      <c r="A30" s="147"/>
      <c r="B30" s="119" t="s">
        <v>74</v>
      </c>
      <c r="C30" s="144"/>
      <c r="D30" s="127">
        <f>RIO!U30</f>
        <v>16</v>
      </c>
      <c r="E30" s="127">
        <f>Międzyresort.!J30</f>
        <v>8</v>
      </c>
      <c r="F30" s="135">
        <f t="shared" si="0"/>
        <v>24</v>
      </c>
    </row>
    <row r="31" spans="1:6" ht="47.25" x14ac:dyDescent="0.2">
      <c r="A31" s="27">
        <v>14</v>
      </c>
      <c r="B31" s="111" t="s">
        <v>42</v>
      </c>
      <c r="C31" s="6" t="s">
        <v>25</v>
      </c>
      <c r="D31" s="126">
        <f>RIO!U31</f>
        <v>320</v>
      </c>
      <c r="E31" s="126">
        <f>Międzyresort.!J31</f>
        <v>102</v>
      </c>
      <c r="F31" s="137">
        <f t="shared" si="0"/>
        <v>422</v>
      </c>
    </row>
    <row r="32" spans="1:6" ht="62.45" customHeight="1" x14ac:dyDescent="0.2">
      <c r="A32" s="145">
        <v>15</v>
      </c>
      <c r="B32" s="30" t="s">
        <v>51</v>
      </c>
      <c r="C32" s="144" t="s">
        <v>37</v>
      </c>
      <c r="D32" s="125">
        <f>RIO!U32</f>
        <v>659</v>
      </c>
      <c r="E32" s="125">
        <f>Międzyresort.!J32</f>
        <v>174</v>
      </c>
      <c r="F32" s="133">
        <f t="shared" si="0"/>
        <v>833</v>
      </c>
    </row>
    <row r="33" spans="1:10" ht="16.899999999999999" customHeight="1" x14ac:dyDescent="0.2">
      <c r="A33" s="146"/>
      <c r="B33" s="111" t="s">
        <v>43</v>
      </c>
      <c r="C33" s="144"/>
      <c r="D33" s="126">
        <f>RIO!U33</f>
        <v>126</v>
      </c>
      <c r="E33" s="126">
        <f>Międzyresort.!J33</f>
        <v>24</v>
      </c>
      <c r="F33" s="134">
        <f t="shared" si="0"/>
        <v>150</v>
      </c>
    </row>
    <row r="34" spans="1:10" ht="31.5" x14ac:dyDescent="0.2">
      <c r="A34" s="146"/>
      <c r="B34" s="111" t="s">
        <v>47</v>
      </c>
      <c r="C34" s="144"/>
      <c r="D34" s="126">
        <f>RIO!U34</f>
        <v>235</v>
      </c>
      <c r="E34" s="126">
        <f>Międzyresort.!J34</f>
        <v>55</v>
      </c>
      <c r="F34" s="134">
        <f t="shared" si="0"/>
        <v>290</v>
      </c>
    </row>
    <row r="35" spans="1:10" ht="16.899999999999999" customHeight="1" x14ac:dyDescent="0.2">
      <c r="A35" s="146"/>
      <c r="B35" s="111" t="s">
        <v>44</v>
      </c>
      <c r="C35" s="144"/>
      <c r="D35" s="126">
        <f>RIO!U35</f>
        <v>245</v>
      </c>
      <c r="E35" s="126">
        <f>Międzyresort.!J35</f>
        <v>76</v>
      </c>
      <c r="F35" s="134">
        <f t="shared" si="0"/>
        <v>321</v>
      </c>
    </row>
    <row r="36" spans="1:10" ht="16.899999999999999" customHeight="1" x14ac:dyDescent="0.2">
      <c r="A36" s="146"/>
      <c r="B36" s="119" t="s">
        <v>45</v>
      </c>
      <c r="C36" s="144"/>
      <c r="D36" s="127">
        <f>RIO!U36</f>
        <v>53</v>
      </c>
      <c r="E36" s="127">
        <f>Międzyresort.!J36</f>
        <v>19</v>
      </c>
      <c r="F36" s="135">
        <f t="shared" si="0"/>
        <v>72</v>
      </c>
    </row>
    <row r="37" spans="1:10" ht="31.15" customHeight="1" x14ac:dyDescent="0.2">
      <c r="A37" s="27">
        <v>16</v>
      </c>
      <c r="B37" s="119" t="s">
        <v>46</v>
      </c>
      <c r="C37" s="6" t="s">
        <v>37</v>
      </c>
      <c r="D37" s="127">
        <f>RIO!U37</f>
        <v>28</v>
      </c>
      <c r="E37" s="127">
        <f>Międzyresort.!J37</f>
        <v>4</v>
      </c>
      <c r="F37" s="136">
        <f t="shared" si="0"/>
        <v>32</v>
      </c>
    </row>
    <row r="39" spans="1:10" ht="36" customHeight="1" x14ac:dyDescent="0.2">
      <c r="A39" s="12"/>
      <c r="B39" s="13"/>
      <c r="C39" s="13"/>
      <c r="D39" s="13"/>
      <c r="E39" s="13"/>
      <c r="F39" s="13"/>
      <c r="G39" s="13"/>
      <c r="H39" s="13"/>
      <c r="I39" s="13"/>
      <c r="J39" s="13"/>
    </row>
  </sheetData>
  <sheetProtection selectLockedCells="1"/>
  <mergeCells count="9">
    <mergeCell ref="A1:F1"/>
    <mergeCell ref="C32:C36"/>
    <mergeCell ref="A8:A13"/>
    <mergeCell ref="A17:A22"/>
    <mergeCell ref="A25:A30"/>
    <mergeCell ref="A32:A36"/>
    <mergeCell ref="C8:C13"/>
    <mergeCell ref="C17:C22"/>
    <mergeCell ref="C25:C30"/>
  </mergeCells>
  <phoneticPr fontId="0" type="noConversion"/>
  <printOptions horizontalCentered="1"/>
  <pageMargins left="0.28999999999999998" right="0.15748031496062992" top="0.45" bottom="0.37" header="0.15748031496062992" footer="0.18"/>
  <pageSetup paperSize="9" scale="60" orientation="portrait" horizontalDpi="1200" verticalDpi="1200" r:id="rId1"/>
  <headerFooter alignWithMargins="0">
    <oddFooter>&amp;R&amp;"Times New Roman,Normalny"Magdalena Zych Biuro Dyscypliny Finansów Publicznych &amp;Z&amp;F 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zoomScaleNormal="10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Z7" sqref="Z7"/>
    </sheetView>
  </sheetViews>
  <sheetFormatPr defaultColWidth="50.5703125" defaultRowHeight="15.75" x14ac:dyDescent="0.2"/>
  <cols>
    <col min="1" max="1" width="4.42578125" style="3" customWidth="1"/>
    <col min="2" max="2" width="43.28515625" style="2" customWidth="1"/>
    <col min="3" max="3" width="11.28515625" style="7" customWidth="1"/>
    <col min="4" max="4" width="6.42578125" style="9" hidden="1" customWidth="1"/>
    <col min="5" max="5" width="6" style="3" customWidth="1"/>
    <col min="6" max="6" width="5.7109375" style="3" customWidth="1"/>
    <col min="7" max="10" width="6.28515625" style="3" customWidth="1"/>
    <col min="11" max="11" width="5.7109375" style="3" customWidth="1"/>
    <col min="12" max="13" width="6.28515625" style="3" customWidth="1"/>
    <col min="14" max="14" width="6.140625" style="3" customWidth="1"/>
    <col min="15" max="16" width="6.28515625" style="3" customWidth="1"/>
    <col min="17" max="17" width="5.7109375" style="3" customWidth="1"/>
    <col min="18" max="18" width="6" style="3" customWidth="1"/>
    <col min="19" max="19" width="6.140625" style="3" customWidth="1"/>
    <col min="20" max="20" width="5.7109375" style="3" customWidth="1"/>
    <col min="21" max="21" width="8.85546875" style="4" customWidth="1"/>
    <col min="22" max="22" width="3.5703125" style="3" customWidth="1"/>
    <col min="23" max="23" width="8.7109375" style="3" customWidth="1"/>
    <col min="24" max="24" width="4.85546875" style="3" customWidth="1"/>
    <col min="25" max="25" width="9.42578125" style="3" customWidth="1"/>
    <col min="26" max="26" width="8.28515625" style="3" customWidth="1"/>
    <col min="27" max="27" width="5.140625" style="3" customWidth="1"/>
    <col min="28" max="28" width="8.28515625" style="3" customWidth="1"/>
    <col min="29" max="29" width="7.42578125" style="3" customWidth="1"/>
    <col min="30" max="30" width="6" style="3" customWidth="1"/>
    <col min="31" max="31" width="11.28515625" style="3" customWidth="1"/>
    <col min="32" max="32" width="9.85546875" style="3" customWidth="1"/>
    <col min="33" max="33" width="13.42578125" style="3" customWidth="1"/>
    <col min="34" max="16384" width="50.5703125" style="3"/>
  </cols>
  <sheetData>
    <row r="1" spans="1:22" s="1" customFormat="1" ht="61.15" customHeight="1" thickBot="1" x14ac:dyDescent="0.25">
      <c r="A1" s="148" t="s">
        <v>77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</row>
    <row r="2" spans="1:22" ht="78" customHeight="1" thickBot="1" x14ac:dyDescent="0.25">
      <c r="A2" s="64" t="s">
        <v>69</v>
      </c>
      <c r="B2" s="65" t="s">
        <v>52</v>
      </c>
      <c r="C2" s="66"/>
      <c r="D2" s="67"/>
      <c r="E2" s="68" t="s">
        <v>0</v>
      </c>
      <c r="F2" s="68" t="s">
        <v>1</v>
      </c>
      <c r="G2" s="68" t="s">
        <v>2</v>
      </c>
      <c r="H2" s="68" t="s">
        <v>3</v>
      </c>
      <c r="I2" s="68" t="s">
        <v>4</v>
      </c>
      <c r="J2" s="68" t="s">
        <v>5</v>
      </c>
      <c r="K2" s="68" t="s">
        <v>6</v>
      </c>
      <c r="L2" s="68" t="s">
        <v>7</v>
      </c>
      <c r="M2" s="68" t="s">
        <v>8</v>
      </c>
      <c r="N2" s="68" t="s">
        <v>9</v>
      </c>
      <c r="O2" s="68" t="s">
        <v>10</v>
      </c>
      <c r="P2" s="68" t="s">
        <v>11</v>
      </c>
      <c r="Q2" s="68" t="s">
        <v>12</v>
      </c>
      <c r="R2" s="68" t="s">
        <v>13</v>
      </c>
      <c r="S2" s="68" t="s">
        <v>14</v>
      </c>
      <c r="T2" s="68" t="s">
        <v>15</v>
      </c>
      <c r="U2" s="69" t="s">
        <v>16</v>
      </c>
    </row>
    <row r="3" spans="1:22" ht="34.9" customHeight="1" thickBot="1" x14ac:dyDescent="0.25">
      <c r="A3" s="51">
        <v>1</v>
      </c>
      <c r="B3" s="113" t="s">
        <v>24</v>
      </c>
      <c r="C3" s="61" t="s">
        <v>25</v>
      </c>
      <c r="D3" s="62"/>
      <c r="E3" s="63">
        <f>[1]RIO!E$31</f>
        <v>0</v>
      </c>
      <c r="F3" s="63">
        <f>[1]RIO!F$31</f>
        <v>61</v>
      </c>
      <c r="G3" s="63">
        <f>[1]RIO!G$31</f>
        <v>23</v>
      </c>
      <c r="H3" s="63">
        <f>[1]RIO!H$31</f>
        <v>64</v>
      </c>
      <c r="I3" s="63">
        <f>[1]RIO!I$31</f>
        <v>15</v>
      </c>
      <c r="J3" s="63">
        <f>[1]RIO!J$31</f>
        <v>17</v>
      </c>
      <c r="K3" s="63">
        <f>[1]RIO!K$31</f>
        <v>13</v>
      </c>
      <c r="L3" s="63">
        <f>[1]RIO!L$31</f>
        <v>39</v>
      </c>
      <c r="M3" s="63">
        <f>[1]RIO!M$31</f>
        <v>9</v>
      </c>
      <c r="N3" s="63">
        <f>[1]RIO!N$31</f>
        <v>10</v>
      </c>
      <c r="O3" s="63">
        <f>[1]RIO!O$31</f>
        <v>11</v>
      </c>
      <c r="P3" s="63">
        <f>[1]RIO!P$31</f>
        <v>27</v>
      </c>
      <c r="Q3" s="63">
        <f>[1]RIO!Q$31</f>
        <v>43</v>
      </c>
      <c r="R3" s="63">
        <f>[1]RIO!R$31</f>
        <v>18</v>
      </c>
      <c r="S3" s="63">
        <f>[1]RIO!S$31-2</f>
        <v>34</v>
      </c>
      <c r="T3" s="63">
        <f>[1]RIO!T$31</f>
        <v>3</v>
      </c>
      <c r="U3" s="55">
        <f>SUM(E3:T3)</f>
        <v>387</v>
      </c>
    </row>
    <row r="4" spans="1:22" ht="51" customHeight="1" x14ac:dyDescent="0.2">
      <c r="A4" s="56">
        <v>2</v>
      </c>
      <c r="B4" s="114" t="s">
        <v>26</v>
      </c>
      <c r="C4" s="70" t="s">
        <v>27</v>
      </c>
      <c r="D4" s="44"/>
      <c r="E4" s="45">
        <f>[1]RIO!E$25</f>
        <v>2</v>
      </c>
      <c r="F4" s="45">
        <f>[1]RIO!F$25</f>
        <v>26</v>
      </c>
      <c r="G4" s="45">
        <f>[1]RIO!G$25</f>
        <v>1</v>
      </c>
      <c r="H4" s="45">
        <f>[1]RIO!H$25</f>
        <v>38</v>
      </c>
      <c r="I4" s="45">
        <f>[1]RIO!I$25</f>
        <v>2</v>
      </c>
      <c r="J4" s="45">
        <f>[1]RIO!J$25+2</f>
        <v>17</v>
      </c>
      <c r="K4" s="45">
        <f>[1]RIO!K$25-2</f>
        <v>9</v>
      </c>
      <c r="L4" s="45">
        <f>[1]RIO!L$25</f>
        <v>22</v>
      </c>
      <c r="M4" s="45">
        <f>[1]RIO!M$25</f>
        <v>14</v>
      </c>
      <c r="N4" s="45">
        <f>[1]RIO!N$25</f>
        <v>6</v>
      </c>
      <c r="O4" s="45">
        <f>[1]RIO!O$25</f>
        <v>21</v>
      </c>
      <c r="P4" s="45">
        <f>[1]RIO!P$25</f>
        <v>5</v>
      </c>
      <c r="Q4" s="45">
        <f>[1]RIO!Q$25</f>
        <v>8</v>
      </c>
      <c r="R4" s="45">
        <f>[1]RIO!R$25</f>
        <v>11</v>
      </c>
      <c r="S4" s="45">
        <f>[1]RIO!S$25</f>
        <v>21</v>
      </c>
      <c r="T4" s="45">
        <f>[1]RIO!T$25-4</f>
        <v>7</v>
      </c>
      <c r="U4" s="46">
        <f t="shared" ref="U4:U37" si="0">SUM(E4:T4)</f>
        <v>210</v>
      </c>
      <c r="V4" s="103"/>
    </row>
    <row r="5" spans="1:22" ht="64.150000000000006" customHeight="1" thickBot="1" x14ac:dyDescent="0.25">
      <c r="A5" s="71">
        <v>3</v>
      </c>
      <c r="B5" s="115" t="s">
        <v>28</v>
      </c>
      <c r="C5" s="72" t="s">
        <v>17</v>
      </c>
      <c r="D5" s="73" t="s">
        <v>63</v>
      </c>
      <c r="E5" s="74">
        <v>2</v>
      </c>
      <c r="F5" s="74">
        <v>26</v>
      </c>
      <c r="G5" s="74">
        <v>3</v>
      </c>
      <c r="H5" s="74">
        <v>43</v>
      </c>
      <c r="I5" s="74">
        <v>2</v>
      </c>
      <c r="J5" s="74">
        <v>25</v>
      </c>
      <c r="K5" s="74">
        <v>13</v>
      </c>
      <c r="L5" s="74">
        <v>22</v>
      </c>
      <c r="M5" s="75">
        <v>18</v>
      </c>
      <c r="N5" s="75">
        <v>9</v>
      </c>
      <c r="O5" s="75">
        <v>21</v>
      </c>
      <c r="P5" s="75">
        <v>5</v>
      </c>
      <c r="Q5" s="75">
        <v>9</v>
      </c>
      <c r="R5" s="75">
        <v>11</v>
      </c>
      <c r="S5" s="75">
        <v>23</v>
      </c>
      <c r="T5" s="75">
        <v>7</v>
      </c>
      <c r="U5" s="76">
        <f t="shared" si="0"/>
        <v>239</v>
      </c>
    </row>
    <row r="6" spans="1:22" ht="48.6" customHeight="1" thickBot="1" x14ac:dyDescent="0.25">
      <c r="A6" s="51">
        <v>4</v>
      </c>
      <c r="B6" s="113" t="s">
        <v>60</v>
      </c>
      <c r="C6" s="61" t="s">
        <v>25</v>
      </c>
      <c r="D6" s="62"/>
      <c r="E6" s="54">
        <v>30</v>
      </c>
      <c r="F6" s="54">
        <v>106</v>
      </c>
      <c r="G6" s="54">
        <v>67</v>
      </c>
      <c r="H6" s="54">
        <v>238</v>
      </c>
      <c r="I6" s="54">
        <v>80</v>
      </c>
      <c r="J6" s="54">
        <v>139</v>
      </c>
      <c r="K6" s="54">
        <v>79</v>
      </c>
      <c r="L6" s="54">
        <v>86</v>
      </c>
      <c r="M6" s="54">
        <v>105</v>
      </c>
      <c r="N6" s="54">
        <v>35</v>
      </c>
      <c r="O6" s="54">
        <v>78</v>
      </c>
      <c r="P6" s="54">
        <v>43</v>
      </c>
      <c r="Q6" s="54">
        <v>104</v>
      </c>
      <c r="R6" s="54">
        <v>105</v>
      </c>
      <c r="S6" s="54">
        <v>98</v>
      </c>
      <c r="T6" s="54">
        <v>33</v>
      </c>
      <c r="U6" s="55">
        <f t="shared" si="0"/>
        <v>1426</v>
      </c>
    </row>
    <row r="7" spans="1:22" ht="36" customHeight="1" x14ac:dyDescent="0.2">
      <c r="A7" s="56">
        <v>5</v>
      </c>
      <c r="B7" s="114" t="s">
        <v>61</v>
      </c>
      <c r="C7" s="57" t="s">
        <v>27</v>
      </c>
      <c r="D7" s="58"/>
      <c r="E7" s="77">
        <v>3</v>
      </c>
      <c r="F7" s="77">
        <v>44</v>
      </c>
      <c r="G7" s="77">
        <v>21</v>
      </c>
      <c r="H7" s="77">
        <v>141</v>
      </c>
      <c r="I7" s="77">
        <v>8</v>
      </c>
      <c r="J7" s="77">
        <v>40</v>
      </c>
      <c r="K7" s="77">
        <v>13</v>
      </c>
      <c r="L7" s="77">
        <v>55</v>
      </c>
      <c r="M7" s="77">
        <v>36</v>
      </c>
      <c r="N7" s="77">
        <v>12</v>
      </c>
      <c r="O7" s="77">
        <v>38</v>
      </c>
      <c r="P7" s="77">
        <v>42</v>
      </c>
      <c r="Q7" s="77">
        <v>58</v>
      </c>
      <c r="R7" s="77">
        <v>59</v>
      </c>
      <c r="S7" s="77">
        <v>32</v>
      </c>
      <c r="T7" s="77">
        <v>9</v>
      </c>
      <c r="U7" s="46">
        <f t="shared" si="0"/>
        <v>611</v>
      </c>
    </row>
    <row r="8" spans="1:22" ht="49.15" customHeight="1" x14ac:dyDescent="0.2">
      <c r="A8" s="152">
        <v>6</v>
      </c>
      <c r="B8" s="116" t="s">
        <v>50</v>
      </c>
      <c r="C8" s="150" t="s">
        <v>31</v>
      </c>
      <c r="D8" s="8" t="s">
        <v>62</v>
      </c>
      <c r="E8" s="33">
        <f>IF(SUM(E9:E13)&gt;=E7,SUM(E9:E13),"błąd")</f>
        <v>3</v>
      </c>
      <c r="F8" s="33">
        <f>IF(SUM(F9:F13)&gt;=F7,SUM(F9:F13),"błąd")</f>
        <v>58</v>
      </c>
      <c r="G8" s="33">
        <f t="shared" ref="G8:H8" si="1">IF(SUM(G9:G13)&gt;=G7,SUM(G9:G13),"błąd")</f>
        <v>26</v>
      </c>
      <c r="H8" s="33">
        <f t="shared" si="1"/>
        <v>172</v>
      </c>
      <c r="I8" s="33">
        <f t="shared" ref="I8:T8" si="2">IF(SUM(I9:I13)&gt;=I7,SUM(I9:I13),"błąd")</f>
        <v>8</v>
      </c>
      <c r="J8" s="33">
        <f>IF(SUM(J9:J13)&gt;=J7,SUM(J9:J13),"błąd")</f>
        <v>40</v>
      </c>
      <c r="K8" s="33">
        <f t="shared" si="2"/>
        <v>13</v>
      </c>
      <c r="L8" s="33">
        <f t="shared" si="2"/>
        <v>58</v>
      </c>
      <c r="M8" s="33">
        <f t="shared" si="2"/>
        <v>52</v>
      </c>
      <c r="N8" s="33">
        <f t="shared" si="2"/>
        <v>12</v>
      </c>
      <c r="O8" s="33">
        <f t="shared" si="2"/>
        <v>45</v>
      </c>
      <c r="P8" s="33">
        <f t="shared" si="2"/>
        <v>55</v>
      </c>
      <c r="Q8" s="33">
        <f t="shared" si="2"/>
        <v>58</v>
      </c>
      <c r="R8" s="33">
        <f t="shared" si="2"/>
        <v>64</v>
      </c>
      <c r="S8" s="33">
        <f t="shared" si="2"/>
        <v>32</v>
      </c>
      <c r="T8" s="33">
        <f t="shared" si="2"/>
        <v>9</v>
      </c>
      <c r="U8" s="47">
        <f t="shared" si="0"/>
        <v>705</v>
      </c>
    </row>
    <row r="9" spans="1:22" ht="16.899999999999999" customHeight="1" x14ac:dyDescent="0.2">
      <c r="A9" s="152"/>
      <c r="B9" s="116" t="s">
        <v>18</v>
      </c>
      <c r="C9" s="150"/>
      <c r="D9" s="8"/>
      <c r="E9" s="34"/>
      <c r="F9" s="34">
        <v>20</v>
      </c>
      <c r="G9" s="34">
        <v>10</v>
      </c>
      <c r="H9" s="34">
        <v>58</v>
      </c>
      <c r="I9" s="34">
        <v>6</v>
      </c>
      <c r="J9" s="34">
        <v>16</v>
      </c>
      <c r="K9" s="34">
        <v>4</v>
      </c>
      <c r="L9" s="34">
        <v>33</v>
      </c>
      <c r="M9" s="34">
        <v>5</v>
      </c>
      <c r="N9" s="34">
        <v>8</v>
      </c>
      <c r="O9" s="35">
        <v>19</v>
      </c>
      <c r="P9" s="34">
        <v>14</v>
      </c>
      <c r="Q9" s="34">
        <v>41</v>
      </c>
      <c r="R9" s="34">
        <v>38</v>
      </c>
      <c r="S9" s="34">
        <v>8</v>
      </c>
      <c r="T9" s="34">
        <v>1</v>
      </c>
      <c r="U9" s="47">
        <f t="shared" si="0"/>
        <v>281</v>
      </c>
    </row>
    <row r="10" spans="1:22" ht="16.899999999999999" customHeight="1" x14ac:dyDescent="0.2">
      <c r="A10" s="152"/>
      <c r="B10" s="116" t="s">
        <v>19</v>
      </c>
      <c r="C10" s="150"/>
      <c r="D10" s="8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5"/>
      <c r="P10" s="34">
        <v>1</v>
      </c>
      <c r="Q10" s="34"/>
      <c r="R10" s="34"/>
      <c r="S10" s="34"/>
      <c r="T10" s="34"/>
      <c r="U10" s="47">
        <f t="shared" si="0"/>
        <v>1</v>
      </c>
    </row>
    <row r="11" spans="1:22" ht="16.899999999999999" customHeight="1" x14ac:dyDescent="0.2">
      <c r="A11" s="152"/>
      <c r="B11" s="116" t="s">
        <v>20</v>
      </c>
      <c r="C11" s="150"/>
      <c r="D11" s="8"/>
      <c r="E11" s="34">
        <v>1</v>
      </c>
      <c r="F11" s="34">
        <v>27</v>
      </c>
      <c r="G11" s="34">
        <v>5</v>
      </c>
      <c r="H11" s="34">
        <v>44</v>
      </c>
      <c r="I11" s="34">
        <v>1</v>
      </c>
      <c r="J11" s="34">
        <v>9</v>
      </c>
      <c r="K11" s="34">
        <v>2</v>
      </c>
      <c r="L11" s="34">
        <v>6</v>
      </c>
      <c r="M11" s="34">
        <v>12</v>
      </c>
      <c r="N11" s="34">
        <v>3</v>
      </c>
      <c r="O11" s="35">
        <v>8</v>
      </c>
      <c r="P11" s="34">
        <v>23</v>
      </c>
      <c r="Q11" s="34">
        <v>3</v>
      </c>
      <c r="R11" s="34">
        <v>12</v>
      </c>
      <c r="S11" s="34">
        <v>8</v>
      </c>
      <c r="T11" s="34"/>
      <c r="U11" s="47">
        <f t="shared" si="0"/>
        <v>164</v>
      </c>
    </row>
    <row r="12" spans="1:22" ht="16.899999999999999" customHeight="1" x14ac:dyDescent="0.2">
      <c r="A12" s="152"/>
      <c r="B12" s="116" t="s">
        <v>21</v>
      </c>
      <c r="C12" s="150"/>
      <c r="D12" s="8"/>
      <c r="E12" s="34"/>
      <c r="F12" s="34">
        <v>9</v>
      </c>
      <c r="G12" s="34">
        <v>7</v>
      </c>
      <c r="H12" s="34">
        <v>51</v>
      </c>
      <c r="I12" s="34">
        <v>1</v>
      </c>
      <c r="J12" s="34">
        <v>15</v>
      </c>
      <c r="K12" s="34">
        <v>3</v>
      </c>
      <c r="L12" s="34">
        <v>14</v>
      </c>
      <c r="M12" s="34">
        <v>32</v>
      </c>
      <c r="N12" s="34"/>
      <c r="O12" s="35">
        <v>13</v>
      </c>
      <c r="P12" s="34">
        <v>10</v>
      </c>
      <c r="Q12" s="34">
        <v>12</v>
      </c>
      <c r="R12" s="34">
        <v>8</v>
      </c>
      <c r="S12" s="34">
        <v>12</v>
      </c>
      <c r="T12" s="34">
        <v>5</v>
      </c>
      <c r="U12" s="47">
        <f t="shared" si="0"/>
        <v>192</v>
      </c>
    </row>
    <row r="13" spans="1:22" ht="16.899999999999999" customHeight="1" thickBot="1" x14ac:dyDescent="0.25">
      <c r="A13" s="153"/>
      <c r="B13" s="117" t="s">
        <v>22</v>
      </c>
      <c r="C13" s="151"/>
      <c r="D13" s="48"/>
      <c r="E13" s="49">
        <v>2</v>
      </c>
      <c r="F13" s="49">
        <v>2</v>
      </c>
      <c r="G13" s="49">
        <v>4</v>
      </c>
      <c r="H13" s="49">
        <v>19</v>
      </c>
      <c r="I13" s="49"/>
      <c r="J13" s="49"/>
      <c r="K13" s="49">
        <v>4</v>
      </c>
      <c r="L13" s="49">
        <v>5</v>
      </c>
      <c r="M13" s="49">
        <v>3</v>
      </c>
      <c r="N13" s="49">
        <v>1</v>
      </c>
      <c r="O13" s="78">
        <v>5</v>
      </c>
      <c r="P13" s="49">
        <v>7</v>
      </c>
      <c r="Q13" s="49">
        <v>2</v>
      </c>
      <c r="R13" s="49">
        <v>6</v>
      </c>
      <c r="S13" s="49">
        <v>4</v>
      </c>
      <c r="T13" s="49">
        <v>3</v>
      </c>
      <c r="U13" s="50">
        <f t="shared" si="0"/>
        <v>67</v>
      </c>
    </row>
    <row r="14" spans="1:22" ht="49.9" customHeight="1" x14ac:dyDescent="0.2">
      <c r="A14" s="56">
        <v>7</v>
      </c>
      <c r="B14" s="114" t="s">
        <v>32</v>
      </c>
      <c r="C14" s="57" t="s">
        <v>27</v>
      </c>
      <c r="D14" s="58"/>
      <c r="E14" s="77">
        <v>27</v>
      </c>
      <c r="F14" s="77">
        <v>125</v>
      </c>
      <c r="G14" s="77">
        <v>56</v>
      </c>
      <c r="H14" s="77">
        <v>141</v>
      </c>
      <c r="I14" s="77">
        <v>69</v>
      </c>
      <c r="J14" s="77">
        <v>125</v>
      </c>
      <c r="K14" s="77">
        <v>62</v>
      </c>
      <c r="L14" s="77">
        <v>69</v>
      </c>
      <c r="M14" s="77">
        <v>52</v>
      </c>
      <c r="N14" s="77">
        <v>31</v>
      </c>
      <c r="O14" s="77">
        <v>83</v>
      </c>
      <c r="P14" s="77">
        <v>50</v>
      </c>
      <c r="Q14" s="77">
        <v>53</v>
      </c>
      <c r="R14" s="77">
        <v>63</v>
      </c>
      <c r="S14" s="77">
        <v>108</v>
      </c>
      <c r="T14" s="77">
        <v>16</v>
      </c>
      <c r="U14" s="46">
        <f t="shared" si="0"/>
        <v>1130</v>
      </c>
    </row>
    <row r="15" spans="1:22" ht="63.6" customHeight="1" thickBot="1" x14ac:dyDescent="0.25">
      <c r="A15" s="59">
        <v>8</v>
      </c>
      <c r="B15" s="117" t="s">
        <v>33</v>
      </c>
      <c r="C15" s="60" t="s">
        <v>17</v>
      </c>
      <c r="D15" s="48" t="s">
        <v>64</v>
      </c>
      <c r="E15" s="49">
        <v>32</v>
      </c>
      <c r="F15" s="49">
        <v>125</v>
      </c>
      <c r="G15" s="49">
        <v>67</v>
      </c>
      <c r="H15" s="49">
        <v>176</v>
      </c>
      <c r="I15" s="49">
        <v>71</v>
      </c>
      <c r="J15" s="49">
        <v>126</v>
      </c>
      <c r="K15" s="49">
        <v>70</v>
      </c>
      <c r="L15" s="49">
        <v>69</v>
      </c>
      <c r="M15" s="49">
        <v>71</v>
      </c>
      <c r="N15" s="49">
        <v>37</v>
      </c>
      <c r="O15" s="49">
        <v>83</v>
      </c>
      <c r="P15" s="49">
        <v>50</v>
      </c>
      <c r="Q15" s="49">
        <v>56</v>
      </c>
      <c r="R15" s="49">
        <f>63-4</f>
        <v>59</v>
      </c>
      <c r="S15" s="49">
        <v>109</v>
      </c>
      <c r="T15" s="49">
        <v>16</v>
      </c>
      <c r="U15" s="50">
        <f t="shared" si="0"/>
        <v>1217</v>
      </c>
    </row>
    <row r="16" spans="1:22" ht="47.25" x14ac:dyDescent="0.2">
      <c r="A16" s="56">
        <v>9</v>
      </c>
      <c r="B16" s="114" t="s">
        <v>34</v>
      </c>
      <c r="C16" s="57" t="s">
        <v>27</v>
      </c>
      <c r="D16" s="58"/>
      <c r="E16" s="77">
        <v>6</v>
      </c>
      <c r="F16" s="77">
        <v>22</v>
      </c>
      <c r="G16" s="77">
        <v>4</v>
      </c>
      <c r="H16" s="77">
        <v>24</v>
      </c>
      <c r="I16" s="77">
        <v>8</v>
      </c>
      <c r="J16" s="77">
        <v>6</v>
      </c>
      <c r="K16" s="77">
        <v>14</v>
      </c>
      <c r="L16" s="77">
        <v>8</v>
      </c>
      <c r="M16" s="77">
        <v>10</v>
      </c>
      <c r="N16" s="77">
        <v>5</v>
      </c>
      <c r="O16" s="77">
        <v>22</v>
      </c>
      <c r="P16" s="77">
        <v>5</v>
      </c>
      <c r="Q16" s="77">
        <v>26</v>
      </c>
      <c r="R16" s="77">
        <v>6</v>
      </c>
      <c r="S16" s="77">
        <v>24</v>
      </c>
      <c r="T16" s="77">
        <v>10</v>
      </c>
      <c r="U16" s="46">
        <f t="shared" si="0"/>
        <v>200</v>
      </c>
    </row>
    <row r="17" spans="1:21" ht="63" x14ac:dyDescent="0.2">
      <c r="A17" s="152">
        <v>10</v>
      </c>
      <c r="B17" s="116" t="s">
        <v>49</v>
      </c>
      <c r="C17" s="150" t="s">
        <v>17</v>
      </c>
      <c r="D17" s="8" t="s">
        <v>65</v>
      </c>
      <c r="E17" s="33">
        <f t="shared" ref="E17:Q17" si="3">SUM(E18:E22)</f>
        <v>6</v>
      </c>
      <c r="F17" s="33">
        <f>SUM(F18:F22)-3</f>
        <v>22</v>
      </c>
      <c r="G17" s="33">
        <f>SUM(G18:G22)</f>
        <v>4</v>
      </c>
      <c r="H17" s="33">
        <f t="shared" si="3"/>
        <v>26</v>
      </c>
      <c r="I17" s="33">
        <f t="shared" si="3"/>
        <v>7</v>
      </c>
      <c r="J17" s="33">
        <f t="shared" si="3"/>
        <v>5</v>
      </c>
      <c r="K17" s="33">
        <f>SUM(K18:K22)-1</f>
        <v>14</v>
      </c>
      <c r="L17" s="33">
        <f t="shared" si="3"/>
        <v>8</v>
      </c>
      <c r="M17" s="33">
        <f t="shared" si="3"/>
        <v>12</v>
      </c>
      <c r="N17" s="33">
        <f t="shared" si="3"/>
        <v>5</v>
      </c>
      <c r="O17" s="33">
        <f t="shared" si="3"/>
        <v>23</v>
      </c>
      <c r="P17" s="33">
        <f t="shared" si="3"/>
        <v>5</v>
      </c>
      <c r="Q17" s="33">
        <f t="shared" si="3"/>
        <v>28</v>
      </c>
      <c r="R17" s="33">
        <f t="shared" ref="R17:S17" si="4">SUM(R18:R22)</f>
        <v>6</v>
      </c>
      <c r="S17" s="33">
        <f t="shared" si="4"/>
        <v>26</v>
      </c>
      <c r="T17" s="33">
        <f>SUM(T18:T22)</f>
        <v>10</v>
      </c>
      <c r="U17" s="47">
        <f t="shared" si="0"/>
        <v>207</v>
      </c>
    </row>
    <row r="18" spans="1:21" ht="16.899999999999999" customHeight="1" x14ac:dyDescent="0.2">
      <c r="A18" s="152"/>
      <c r="B18" s="116" t="s">
        <v>18</v>
      </c>
      <c r="C18" s="150"/>
      <c r="D18" s="8"/>
      <c r="E18" s="34">
        <v>1</v>
      </c>
      <c r="F18" s="34">
        <v>8</v>
      </c>
      <c r="G18" s="34">
        <v>1</v>
      </c>
      <c r="H18" s="34">
        <v>10</v>
      </c>
      <c r="I18" s="34">
        <v>6</v>
      </c>
      <c r="J18" s="34">
        <v>4</v>
      </c>
      <c r="K18" s="34">
        <v>8</v>
      </c>
      <c r="L18" s="34">
        <v>4</v>
      </c>
      <c r="M18" s="34">
        <v>5</v>
      </c>
      <c r="N18" s="34">
        <v>2</v>
      </c>
      <c r="O18" s="34">
        <v>5</v>
      </c>
      <c r="P18" s="34">
        <v>3</v>
      </c>
      <c r="Q18" s="34">
        <v>16</v>
      </c>
      <c r="R18" s="34"/>
      <c r="S18" s="34">
        <v>11</v>
      </c>
      <c r="T18" s="34">
        <v>3</v>
      </c>
      <c r="U18" s="47">
        <f t="shared" si="0"/>
        <v>87</v>
      </c>
    </row>
    <row r="19" spans="1:21" ht="16.899999999999999" customHeight="1" x14ac:dyDescent="0.2">
      <c r="A19" s="152"/>
      <c r="B19" s="116" t="s">
        <v>19</v>
      </c>
      <c r="C19" s="150"/>
      <c r="D19" s="8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>
        <v>1</v>
      </c>
      <c r="T19" s="34"/>
      <c r="U19" s="47">
        <f t="shared" si="0"/>
        <v>1</v>
      </c>
    </row>
    <row r="20" spans="1:21" ht="16.899999999999999" customHeight="1" x14ac:dyDescent="0.2">
      <c r="A20" s="152"/>
      <c r="B20" s="116" t="s">
        <v>20</v>
      </c>
      <c r="C20" s="150"/>
      <c r="D20" s="8"/>
      <c r="E20" s="34"/>
      <c r="F20" s="34">
        <v>7</v>
      </c>
      <c r="G20" s="34"/>
      <c r="H20" s="34"/>
      <c r="I20" s="34"/>
      <c r="J20" s="34"/>
      <c r="K20" s="34"/>
      <c r="L20" s="34">
        <v>1</v>
      </c>
      <c r="M20" s="34"/>
      <c r="N20" s="34">
        <v>2</v>
      </c>
      <c r="O20" s="34">
        <v>1</v>
      </c>
      <c r="P20" s="34">
        <v>1</v>
      </c>
      <c r="Q20" s="34"/>
      <c r="R20" s="34"/>
      <c r="S20" s="34">
        <v>3</v>
      </c>
      <c r="T20" s="34"/>
      <c r="U20" s="47">
        <f t="shared" si="0"/>
        <v>15</v>
      </c>
    </row>
    <row r="21" spans="1:21" ht="16.899999999999999" customHeight="1" x14ac:dyDescent="0.2">
      <c r="A21" s="152"/>
      <c r="B21" s="116" t="s">
        <v>59</v>
      </c>
      <c r="C21" s="150"/>
      <c r="D21" s="8"/>
      <c r="E21" s="34">
        <v>3</v>
      </c>
      <c r="F21" s="34">
        <v>6</v>
      </c>
      <c r="G21" s="34">
        <v>2</v>
      </c>
      <c r="H21" s="34">
        <v>13</v>
      </c>
      <c r="I21" s="34"/>
      <c r="J21" s="34">
        <v>1</v>
      </c>
      <c r="K21" s="34">
        <v>5</v>
      </c>
      <c r="L21" s="34">
        <v>3</v>
      </c>
      <c r="M21" s="34">
        <v>5</v>
      </c>
      <c r="N21" s="34"/>
      <c r="O21" s="34">
        <v>9</v>
      </c>
      <c r="P21" s="34">
        <v>1</v>
      </c>
      <c r="Q21" s="34">
        <v>10</v>
      </c>
      <c r="R21" s="34">
        <v>1</v>
      </c>
      <c r="S21" s="34">
        <v>9</v>
      </c>
      <c r="T21" s="34">
        <v>4</v>
      </c>
      <c r="U21" s="47">
        <f t="shared" si="0"/>
        <v>72</v>
      </c>
    </row>
    <row r="22" spans="1:21" ht="16.899999999999999" customHeight="1" thickBot="1" x14ac:dyDescent="0.25">
      <c r="A22" s="153"/>
      <c r="B22" s="117" t="s">
        <v>22</v>
      </c>
      <c r="C22" s="151"/>
      <c r="D22" s="48"/>
      <c r="E22" s="49">
        <v>2</v>
      </c>
      <c r="F22" s="49">
        <v>4</v>
      </c>
      <c r="G22" s="49">
        <v>1</v>
      </c>
      <c r="H22" s="49">
        <v>3</v>
      </c>
      <c r="I22" s="49">
        <v>1</v>
      </c>
      <c r="J22" s="49"/>
      <c r="K22" s="49">
        <v>2</v>
      </c>
      <c r="L22" s="49"/>
      <c r="M22" s="49">
        <v>2</v>
      </c>
      <c r="N22" s="49">
        <v>1</v>
      </c>
      <c r="O22" s="49">
        <v>8</v>
      </c>
      <c r="P22" s="49"/>
      <c r="Q22" s="49">
        <v>2</v>
      </c>
      <c r="R22" s="49">
        <v>5</v>
      </c>
      <c r="S22" s="49">
        <v>2</v>
      </c>
      <c r="T22" s="49">
        <v>3</v>
      </c>
      <c r="U22" s="50">
        <f t="shared" si="0"/>
        <v>36</v>
      </c>
    </row>
    <row r="23" spans="1:21" ht="32.450000000000003" customHeight="1" x14ac:dyDescent="0.2">
      <c r="A23" s="56">
        <v>11</v>
      </c>
      <c r="B23" s="114" t="s">
        <v>67</v>
      </c>
      <c r="C23" s="57" t="s">
        <v>23</v>
      </c>
      <c r="D23" s="58"/>
      <c r="E23" s="77">
        <v>17</v>
      </c>
      <c r="F23" s="77">
        <v>54</v>
      </c>
      <c r="G23" s="77">
        <v>40</v>
      </c>
      <c r="H23" s="77">
        <v>134</v>
      </c>
      <c r="I23" s="77">
        <v>58</v>
      </c>
      <c r="J23" s="77">
        <v>122</v>
      </c>
      <c r="K23" s="77">
        <v>57</v>
      </c>
      <c r="L23" s="77">
        <v>48</v>
      </c>
      <c r="M23" s="77">
        <v>52</v>
      </c>
      <c r="N23" s="77">
        <v>25</v>
      </c>
      <c r="O23" s="77">
        <v>56</v>
      </c>
      <c r="P23" s="77">
        <v>42</v>
      </c>
      <c r="Q23" s="77">
        <v>33</v>
      </c>
      <c r="R23" s="77">
        <v>39</v>
      </c>
      <c r="S23" s="77">
        <v>89</v>
      </c>
      <c r="T23" s="77">
        <v>6</v>
      </c>
      <c r="U23" s="46">
        <f t="shared" si="0"/>
        <v>872</v>
      </c>
    </row>
    <row r="24" spans="1:21" ht="31.9" customHeight="1" thickBot="1" x14ac:dyDescent="0.25">
      <c r="A24" s="59">
        <v>12</v>
      </c>
      <c r="B24" s="117" t="s">
        <v>58</v>
      </c>
      <c r="C24" s="60" t="s">
        <v>37</v>
      </c>
      <c r="D24" s="48" t="s">
        <v>66</v>
      </c>
      <c r="E24" s="49">
        <v>22</v>
      </c>
      <c r="F24" s="49">
        <v>80</v>
      </c>
      <c r="G24" s="49">
        <v>47</v>
      </c>
      <c r="H24" s="49">
        <v>168</v>
      </c>
      <c r="I24" s="49">
        <v>61</v>
      </c>
      <c r="J24" s="49">
        <v>122</v>
      </c>
      <c r="K24" s="49">
        <v>67</v>
      </c>
      <c r="L24" s="49">
        <v>66</v>
      </c>
      <c r="M24" s="49">
        <v>69</v>
      </c>
      <c r="N24" s="78">
        <v>33</v>
      </c>
      <c r="O24" s="49">
        <v>59</v>
      </c>
      <c r="P24" s="49">
        <v>47</v>
      </c>
      <c r="Q24" s="49">
        <v>34</v>
      </c>
      <c r="R24" s="49">
        <v>53</v>
      </c>
      <c r="S24" s="49">
        <v>91</v>
      </c>
      <c r="T24" s="49">
        <v>7</v>
      </c>
      <c r="U24" s="50">
        <f t="shared" si="0"/>
        <v>1026</v>
      </c>
    </row>
    <row r="25" spans="1:21" ht="48" customHeight="1" x14ac:dyDescent="0.2">
      <c r="A25" s="154">
        <v>13</v>
      </c>
      <c r="B25" s="114" t="s">
        <v>48</v>
      </c>
      <c r="C25" s="149" t="s">
        <v>27</v>
      </c>
      <c r="D25" s="44"/>
      <c r="E25" s="45">
        <f t="shared" ref="E25:R25" si="5">SUM(E26:E30)</f>
        <v>7</v>
      </c>
      <c r="F25" s="45">
        <f t="shared" si="5"/>
        <v>50</v>
      </c>
      <c r="G25" s="45">
        <f>SUM(G26:G30)</f>
        <v>17</v>
      </c>
      <c r="H25" s="45">
        <f t="shared" si="5"/>
        <v>22</v>
      </c>
      <c r="I25" s="45">
        <f t="shared" si="5"/>
        <v>5</v>
      </c>
      <c r="J25" s="45">
        <f t="shared" si="5"/>
        <v>14</v>
      </c>
      <c r="K25" s="45">
        <f t="shared" si="5"/>
        <v>2</v>
      </c>
      <c r="L25" s="45">
        <f>SUM(L26:L30)</f>
        <v>14</v>
      </c>
      <c r="M25" s="45">
        <f>SUM(M26:M30)</f>
        <v>12</v>
      </c>
      <c r="N25" s="45">
        <f t="shared" si="5"/>
        <v>8</v>
      </c>
      <c r="O25" s="45">
        <f t="shared" si="5"/>
        <v>25</v>
      </c>
      <c r="P25" s="45">
        <f t="shared" si="5"/>
        <v>8</v>
      </c>
      <c r="Q25" s="45">
        <f>SUM(Q26:Q30)</f>
        <v>6</v>
      </c>
      <c r="R25" s="45">
        <f t="shared" si="5"/>
        <v>11</v>
      </c>
      <c r="S25" s="45">
        <f>SUM(S26:S30)</f>
        <v>17</v>
      </c>
      <c r="T25" s="45">
        <f>SUM(T26:T30)</f>
        <v>8</v>
      </c>
      <c r="U25" s="46">
        <f t="shared" si="0"/>
        <v>226</v>
      </c>
    </row>
    <row r="26" spans="1:21" ht="33.6" customHeight="1" x14ac:dyDescent="0.2">
      <c r="A26" s="152"/>
      <c r="B26" s="116" t="s">
        <v>38</v>
      </c>
      <c r="C26" s="150"/>
      <c r="D26" s="8"/>
      <c r="E26" s="34">
        <v>1</v>
      </c>
      <c r="F26" s="34">
        <v>33</v>
      </c>
      <c r="G26" s="34">
        <v>15</v>
      </c>
      <c r="H26" s="34">
        <v>18</v>
      </c>
      <c r="I26" s="34">
        <v>5</v>
      </c>
      <c r="J26" s="34">
        <v>13</v>
      </c>
      <c r="K26" s="34">
        <v>1</v>
      </c>
      <c r="L26" s="34">
        <v>6</v>
      </c>
      <c r="M26" s="34">
        <v>4</v>
      </c>
      <c r="N26" s="34">
        <v>4</v>
      </c>
      <c r="O26" s="34">
        <v>20</v>
      </c>
      <c r="P26" s="34">
        <v>7</v>
      </c>
      <c r="Q26" s="34">
        <v>1</v>
      </c>
      <c r="R26" s="34">
        <v>11</v>
      </c>
      <c r="S26" s="34">
        <v>5</v>
      </c>
      <c r="T26" s="34">
        <v>8</v>
      </c>
      <c r="U26" s="47">
        <f t="shared" si="0"/>
        <v>152</v>
      </c>
    </row>
    <row r="27" spans="1:21" ht="36" customHeight="1" x14ac:dyDescent="0.2">
      <c r="A27" s="152"/>
      <c r="B27" s="116" t="s">
        <v>39</v>
      </c>
      <c r="C27" s="150"/>
      <c r="D27" s="8"/>
      <c r="E27" s="34">
        <v>3</v>
      </c>
      <c r="F27" s="34">
        <v>2</v>
      </c>
      <c r="G27" s="34"/>
      <c r="H27" s="34"/>
      <c r="I27" s="34"/>
      <c r="J27" s="34">
        <v>1</v>
      </c>
      <c r="K27" s="34"/>
      <c r="L27" s="34"/>
      <c r="M27" s="34"/>
      <c r="N27" s="34"/>
      <c r="O27" s="34">
        <v>1</v>
      </c>
      <c r="P27" s="34">
        <v>1</v>
      </c>
      <c r="Q27" s="34">
        <v>1</v>
      </c>
      <c r="R27" s="34"/>
      <c r="S27" s="34">
        <v>4</v>
      </c>
      <c r="T27" s="34"/>
      <c r="U27" s="47">
        <f t="shared" si="0"/>
        <v>13</v>
      </c>
    </row>
    <row r="28" spans="1:21" ht="97.9" customHeight="1" x14ac:dyDescent="0.2">
      <c r="A28" s="152"/>
      <c r="B28" s="116" t="s">
        <v>40</v>
      </c>
      <c r="C28" s="150"/>
      <c r="D28" s="8"/>
      <c r="E28" s="34">
        <v>1</v>
      </c>
      <c r="F28" s="34">
        <v>2</v>
      </c>
      <c r="G28" s="34">
        <v>2</v>
      </c>
      <c r="H28" s="34"/>
      <c r="I28" s="34"/>
      <c r="J28" s="34"/>
      <c r="K28" s="34"/>
      <c r="L28" s="34">
        <v>1</v>
      </c>
      <c r="M28" s="34">
        <v>2</v>
      </c>
      <c r="N28" s="34"/>
      <c r="O28" s="34"/>
      <c r="P28" s="34"/>
      <c r="Q28" s="34"/>
      <c r="R28" s="34"/>
      <c r="S28" s="34">
        <v>1</v>
      </c>
      <c r="T28" s="34"/>
      <c r="U28" s="47">
        <f t="shared" si="0"/>
        <v>9</v>
      </c>
    </row>
    <row r="29" spans="1:21" ht="33.6" customHeight="1" x14ac:dyDescent="0.2">
      <c r="A29" s="152"/>
      <c r="B29" s="116" t="s">
        <v>41</v>
      </c>
      <c r="C29" s="150"/>
      <c r="D29" s="8"/>
      <c r="E29" s="34">
        <v>2</v>
      </c>
      <c r="F29" s="34">
        <v>2</v>
      </c>
      <c r="G29" s="81"/>
      <c r="H29" s="34">
        <v>2</v>
      </c>
      <c r="I29" s="34"/>
      <c r="J29" s="34"/>
      <c r="K29" s="34">
        <v>1</v>
      </c>
      <c r="L29" s="34">
        <v>7</v>
      </c>
      <c r="M29" s="34">
        <v>6</v>
      </c>
      <c r="N29" s="34">
        <v>1</v>
      </c>
      <c r="O29" s="34">
        <v>4</v>
      </c>
      <c r="P29" s="34"/>
      <c r="Q29" s="34">
        <v>4</v>
      </c>
      <c r="R29" s="34"/>
      <c r="S29" s="34">
        <v>7</v>
      </c>
      <c r="T29" s="34"/>
      <c r="U29" s="47">
        <f t="shared" si="0"/>
        <v>36</v>
      </c>
    </row>
    <row r="30" spans="1:21" ht="38.450000000000003" customHeight="1" thickBot="1" x14ac:dyDescent="0.25">
      <c r="A30" s="153"/>
      <c r="B30" s="117" t="s">
        <v>74</v>
      </c>
      <c r="C30" s="151"/>
      <c r="D30" s="48"/>
      <c r="E30" s="49"/>
      <c r="F30" s="49">
        <v>11</v>
      </c>
      <c r="G30" s="49"/>
      <c r="H30" s="49">
        <v>2</v>
      </c>
      <c r="I30" s="49"/>
      <c r="J30" s="49"/>
      <c r="K30" s="49"/>
      <c r="L30" s="49"/>
      <c r="M30" s="49"/>
      <c r="N30" s="49">
        <v>3</v>
      </c>
      <c r="O30" s="49"/>
      <c r="P30" s="49"/>
      <c r="Q30" s="49"/>
      <c r="R30" s="49"/>
      <c r="S30" s="49"/>
      <c r="T30" s="49"/>
      <c r="U30" s="50">
        <f t="shared" si="0"/>
        <v>16</v>
      </c>
    </row>
    <row r="31" spans="1:21" ht="69.599999999999994" customHeight="1" thickBot="1" x14ac:dyDescent="0.25">
      <c r="A31" s="51">
        <v>14</v>
      </c>
      <c r="B31" s="113" t="s">
        <v>42</v>
      </c>
      <c r="C31" s="52" t="s">
        <v>25</v>
      </c>
      <c r="D31" s="141" t="s">
        <v>68</v>
      </c>
      <c r="E31" s="54"/>
      <c r="F31" s="54">
        <v>23</v>
      </c>
      <c r="G31" s="54">
        <v>23</v>
      </c>
      <c r="H31" s="54">
        <v>64</v>
      </c>
      <c r="I31" s="54">
        <v>18</v>
      </c>
      <c r="J31" s="54">
        <v>17</v>
      </c>
      <c r="K31" s="54">
        <v>21</v>
      </c>
      <c r="L31" s="54">
        <v>27</v>
      </c>
      <c r="M31" s="54">
        <v>20</v>
      </c>
      <c r="N31" s="54">
        <v>23</v>
      </c>
      <c r="O31" s="54">
        <v>10</v>
      </c>
      <c r="P31" s="54">
        <v>3</v>
      </c>
      <c r="Q31" s="54">
        <v>30</v>
      </c>
      <c r="R31" s="54">
        <v>16</v>
      </c>
      <c r="S31" s="54">
        <v>11</v>
      </c>
      <c r="T31" s="54">
        <v>14</v>
      </c>
      <c r="U31" s="55">
        <f t="shared" si="0"/>
        <v>320</v>
      </c>
    </row>
    <row r="32" spans="1:21" ht="62.45" customHeight="1" x14ac:dyDescent="0.2">
      <c r="A32" s="154">
        <v>15</v>
      </c>
      <c r="B32" s="114" t="s">
        <v>57</v>
      </c>
      <c r="C32" s="149" t="s">
        <v>37</v>
      </c>
      <c r="D32" s="44"/>
      <c r="E32" s="45">
        <f t="shared" ref="E32:T32" si="6">SUM(E33:E36)</f>
        <v>24</v>
      </c>
      <c r="F32" s="45">
        <f t="shared" si="6"/>
        <v>32</v>
      </c>
      <c r="G32" s="45">
        <f t="shared" si="6"/>
        <v>17</v>
      </c>
      <c r="H32" s="45">
        <f t="shared" si="6"/>
        <v>75</v>
      </c>
      <c r="I32" s="45">
        <f t="shared" si="6"/>
        <v>59</v>
      </c>
      <c r="J32" s="45">
        <f t="shared" si="6"/>
        <v>36</v>
      </c>
      <c r="K32" s="45">
        <f t="shared" si="6"/>
        <v>67</v>
      </c>
      <c r="L32" s="45">
        <f>SUM(L33:L36)</f>
        <v>51</v>
      </c>
      <c r="M32" s="45">
        <f t="shared" si="6"/>
        <v>60</v>
      </c>
      <c r="N32" s="45">
        <f t="shared" si="6"/>
        <v>23</v>
      </c>
      <c r="O32" s="45">
        <f t="shared" si="6"/>
        <v>60</v>
      </c>
      <c r="P32" s="45">
        <f t="shared" si="6"/>
        <v>34</v>
      </c>
      <c r="Q32" s="45">
        <f t="shared" si="6"/>
        <v>18</v>
      </c>
      <c r="R32" s="45">
        <f t="shared" si="6"/>
        <v>21</v>
      </c>
      <c r="S32" s="45">
        <f t="shared" si="6"/>
        <v>77</v>
      </c>
      <c r="T32" s="45">
        <f t="shared" si="6"/>
        <v>5</v>
      </c>
      <c r="U32" s="46">
        <f t="shared" si="0"/>
        <v>659</v>
      </c>
    </row>
    <row r="33" spans="1:21" ht="16.899999999999999" customHeight="1" x14ac:dyDescent="0.2">
      <c r="A33" s="152"/>
      <c r="B33" s="116" t="s">
        <v>43</v>
      </c>
      <c r="C33" s="150"/>
      <c r="D33" s="8"/>
      <c r="E33" s="34">
        <v>3</v>
      </c>
      <c r="F33" s="34">
        <v>5</v>
      </c>
      <c r="G33" s="34">
        <v>3</v>
      </c>
      <c r="H33" s="34">
        <v>26</v>
      </c>
      <c r="I33" s="34">
        <v>3</v>
      </c>
      <c r="J33" s="34">
        <v>11</v>
      </c>
      <c r="K33" s="34">
        <v>17</v>
      </c>
      <c r="L33" s="34">
        <v>2</v>
      </c>
      <c r="M33" s="34">
        <v>8</v>
      </c>
      <c r="N33" s="34">
        <v>9</v>
      </c>
      <c r="O33" s="34">
        <v>11</v>
      </c>
      <c r="P33" s="34">
        <v>7</v>
      </c>
      <c r="Q33" s="34">
        <v>4</v>
      </c>
      <c r="R33" s="34">
        <v>4</v>
      </c>
      <c r="S33" s="34">
        <v>12</v>
      </c>
      <c r="T33" s="34">
        <v>1</v>
      </c>
      <c r="U33" s="47">
        <f t="shared" si="0"/>
        <v>126</v>
      </c>
    </row>
    <row r="34" spans="1:21" ht="31.5" x14ac:dyDescent="0.2">
      <c r="A34" s="152"/>
      <c r="B34" s="116" t="s">
        <v>47</v>
      </c>
      <c r="C34" s="150"/>
      <c r="D34" s="8"/>
      <c r="E34" s="34">
        <v>9</v>
      </c>
      <c r="F34" s="34">
        <v>5</v>
      </c>
      <c r="G34" s="34">
        <v>8</v>
      </c>
      <c r="H34" s="34">
        <v>21</v>
      </c>
      <c r="I34" s="34">
        <v>23</v>
      </c>
      <c r="J34" s="34">
        <v>19</v>
      </c>
      <c r="K34" s="34">
        <v>28</v>
      </c>
      <c r="L34" s="34">
        <v>22</v>
      </c>
      <c r="M34" s="34">
        <v>25</v>
      </c>
      <c r="N34" s="34">
        <v>8</v>
      </c>
      <c r="O34" s="34">
        <v>14</v>
      </c>
      <c r="P34" s="34">
        <v>10</v>
      </c>
      <c r="Q34" s="34">
        <v>1</v>
      </c>
      <c r="R34" s="34">
        <v>12</v>
      </c>
      <c r="S34" s="34">
        <v>29</v>
      </c>
      <c r="T34" s="34">
        <v>1</v>
      </c>
      <c r="U34" s="47">
        <f t="shared" si="0"/>
        <v>235</v>
      </c>
    </row>
    <row r="35" spans="1:21" ht="16.899999999999999" customHeight="1" x14ac:dyDescent="0.2">
      <c r="A35" s="152"/>
      <c r="B35" s="116" t="s">
        <v>44</v>
      </c>
      <c r="C35" s="150"/>
      <c r="D35" s="8"/>
      <c r="E35" s="34">
        <v>12</v>
      </c>
      <c r="F35" s="34">
        <v>19</v>
      </c>
      <c r="G35" s="34">
        <v>5</v>
      </c>
      <c r="H35" s="34">
        <v>19</v>
      </c>
      <c r="I35" s="34">
        <v>19</v>
      </c>
      <c r="J35" s="34">
        <v>4</v>
      </c>
      <c r="K35" s="34">
        <v>18</v>
      </c>
      <c r="L35" s="34">
        <v>25</v>
      </c>
      <c r="M35" s="34">
        <v>25</v>
      </c>
      <c r="N35" s="34">
        <v>5</v>
      </c>
      <c r="O35" s="34">
        <v>32</v>
      </c>
      <c r="P35" s="34">
        <v>13</v>
      </c>
      <c r="Q35" s="35">
        <v>12</v>
      </c>
      <c r="R35" s="34">
        <v>4</v>
      </c>
      <c r="S35" s="34">
        <v>30</v>
      </c>
      <c r="T35" s="34">
        <v>3</v>
      </c>
      <c r="U35" s="47">
        <f t="shared" si="0"/>
        <v>245</v>
      </c>
    </row>
    <row r="36" spans="1:21" ht="16.899999999999999" customHeight="1" thickBot="1" x14ac:dyDescent="0.25">
      <c r="A36" s="153"/>
      <c r="B36" s="117" t="s">
        <v>45</v>
      </c>
      <c r="C36" s="151"/>
      <c r="D36" s="48"/>
      <c r="E36" s="49"/>
      <c r="F36" s="49">
        <v>3</v>
      </c>
      <c r="G36" s="49">
        <v>1</v>
      </c>
      <c r="H36" s="49">
        <v>9</v>
      </c>
      <c r="I36" s="49">
        <v>14</v>
      </c>
      <c r="J36" s="49">
        <v>2</v>
      </c>
      <c r="K36" s="49">
        <v>4</v>
      </c>
      <c r="L36" s="49">
        <v>2</v>
      </c>
      <c r="M36" s="49">
        <v>2</v>
      </c>
      <c r="N36" s="49">
        <v>1</v>
      </c>
      <c r="O36" s="49">
        <v>3</v>
      </c>
      <c r="P36" s="49">
        <v>4</v>
      </c>
      <c r="Q36" s="49">
        <v>1</v>
      </c>
      <c r="R36" s="49">
        <v>1</v>
      </c>
      <c r="S36" s="49">
        <v>6</v>
      </c>
      <c r="T36" s="49"/>
      <c r="U36" s="50">
        <f t="shared" si="0"/>
        <v>53</v>
      </c>
    </row>
    <row r="37" spans="1:21" ht="42" customHeight="1" thickBot="1" x14ac:dyDescent="0.25">
      <c r="A37" s="51">
        <v>16</v>
      </c>
      <c r="B37" s="113" t="s">
        <v>46</v>
      </c>
      <c r="C37" s="52" t="s">
        <v>37</v>
      </c>
      <c r="D37" s="53"/>
      <c r="E37" s="54">
        <v>4</v>
      </c>
      <c r="F37" s="54"/>
      <c r="G37" s="54">
        <v>2</v>
      </c>
      <c r="H37" s="54"/>
      <c r="I37" s="54"/>
      <c r="J37" s="54">
        <v>4</v>
      </c>
      <c r="K37" s="54">
        <v>1</v>
      </c>
      <c r="L37" s="54">
        <v>1</v>
      </c>
      <c r="M37" s="54">
        <v>12</v>
      </c>
      <c r="N37" s="54">
        <v>3</v>
      </c>
      <c r="O37" s="54"/>
      <c r="P37" s="54">
        <v>1</v>
      </c>
      <c r="Q37" s="54"/>
      <c r="R37" s="54"/>
      <c r="S37" s="54"/>
      <c r="T37" s="54"/>
      <c r="U37" s="55">
        <f t="shared" si="0"/>
        <v>28</v>
      </c>
    </row>
    <row r="38" spans="1:21" x14ac:dyDescent="0.2">
      <c r="A38" s="21"/>
      <c r="B38" s="22"/>
      <c r="C38" s="23"/>
      <c r="D38" s="24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1"/>
      <c r="Q38" s="21"/>
      <c r="R38" s="21"/>
      <c r="S38" s="21"/>
      <c r="T38" s="21"/>
      <c r="U38" s="25"/>
    </row>
  </sheetData>
  <sheetProtection selectLockedCells="1"/>
  <autoFilter ref="A2:C37"/>
  <mergeCells count="9">
    <mergeCell ref="A1:U1"/>
    <mergeCell ref="C32:C36"/>
    <mergeCell ref="A8:A13"/>
    <mergeCell ref="A17:A22"/>
    <mergeCell ref="A25:A30"/>
    <mergeCell ref="A32:A36"/>
    <mergeCell ref="C8:C13"/>
    <mergeCell ref="C17:C22"/>
    <mergeCell ref="C25:C30"/>
  </mergeCells>
  <phoneticPr fontId="0" type="noConversion"/>
  <conditionalFormatting sqref="E5:H5 J5:S5">
    <cfRule type="cellIs" dxfId="14" priority="13" operator="lessThan">
      <formula>E$4</formula>
    </cfRule>
  </conditionalFormatting>
  <conditionalFormatting sqref="T5">
    <cfRule type="cellIs" dxfId="13" priority="12" operator="lessThan">
      <formula>T$4</formula>
    </cfRule>
  </conditionalFormatting>
  <conditionalFormatting sqref="E7:T7">
    <cfRule type="cellIs" dxfId="12" priority="11" operator="greaterThan">
      <formula>E$8</formula>
    </cfRule>
  </conditionalFormatting>
  <conditionalFormatting sqref="E24:T24">
    <cfRule type="cellIs" dxfId="11" priority="7" operator="lessThan">
      <formula>E$23</formula>
    </cfRule>
  </conditionalFormatting>
  <conditionalFormatting sqref="I5">
    <cfRule type="cellIs" dxfId="10" priority="1" operator="lessThan">
      <formula>I$4</formula>
    </cfRule>
  </conditionalFormatting>
  <printOptions horizontalCentered="1"/>
  <pageMargins left="0.23622047244094491" right="0.15748031496062992" top="0.19685039370078741" bottom="0.35433070866141736" header="0.15748031496062992" footer="0.15748031496062992"/>
  <pageSetup paperSize="9" scale="57" orientation="portrait" horizontalDpi="1200" verticalDpi="1200" r:id="rId1"/>
  <headerFooter alignWithMargins="0">
    <oddFooter>&amp;R&amp;"Times New Roman,Normalny"Magdalena Zych Biuro Dyscypliny Finansów Publicznych &amp;Z&amp;F 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zoomScale="80" zoomScaleNormal="80" workbookViewId="0">
      <pane xSplit="3" ySplit="2" topLeftCell="D3" activePane="bottomRight" state="frozen"/>
      <selection pane="topRight" activeCell="C1" sqref="C1"/>
      <selection pane="bottomLeft" activeCell="A4" sqref="A4"/>
      <selection pane="bottomRight" activeCell="L5" sqref="L5"/>
    </sheetView>
  </sheetViews>
  <sheetFormatPr defaultColWidth="50.5703125" defaultRowHeight="15.75" x14ac:dyDescent="0.2"/>
  <cols>
    <col min="1" max="1" width="4.42578125" style="3" customWidth="1"/>
    <col min="2" max="2" width="79.5703125" style="2" customWidth="1"/>
    <col min="3" max="3" width="11.28515625" style="7" customWidth="1"/>
    <col min="4" max="4" width="9.7109375" style="9" hidden="1" customWidth="1"/>
    <col min="5" max="9" width="10.7109375" style="3" customWidth="1"/>
    <col min="10" max="10" width="14.28515625" style="4" customWidth="1"/>
    <col min="11" max="11" width="4.7109375" style="3" customWidth="1"/>
    <col min="12" max="12" width="106.7109375" style="3" customWidth="1"/>
    <col min="13" max="13" width="8.7109375" style="3" customWidth="1"/>
    <col min="14" max="14" width="4" style="3" customWidth="1"/>
    <col min="15" max="15" width="9.42578125" style="3" customWidth="1"/>
    <col min="16" max="16" width="8.28515625" style="3" customWidth="1"/>
    <col min="17" max="17" width="5.140625" style="3" customWidth="1"/>
    <col min="18" max="18" width="8.28515625" style="3" customWidth="1"/>
    <col min="19" max="19" width="7.42578125" style="3" customWidth="1"/>
    <col min="20" max="20" width="6" style="3" customWidth="1"/>
    <col min="21" max="21" width="11.28515625" style="3" customWidth="1"/>
    <col min="22" max="22" width="9.85546875" style="3" customWidth="1"/>
    <col min="23" max="23" width="13.42578125" style="3" customWidth="1"/>
    <col min="24" max="16384" width="50.5703125" style="3"/>
  </cols>
  <sheetData>
    <row r="1" spans="1:11" s="1" customFormat="1" ht="65.45" customHeight="1" thickBot="1" x14ac:dyDescent="0.25">
      <c r="A1" s="148" t="s">
        <v>78</v>
      </c>
      <c r="B1" s="148"/>
      <c r="C1" s="148"/>
      <c r="D1" s="148"/>
      <c r="E1" s="148"/>
      <c r="F1" s="148"/>
      <c r="G1" s="148"/>
      <c r="H1" s="148"/>
      <c r="I1" s="148"/>
      <c r="J1" s="148"/>
    </row>
    <row r="2" spans="1:11" ht="144" customHeight="1" thickBot="1" x14ac:dyDescent="0.25">
      <c r="A2" s="86" t="s">
        <v>69</v>
      </c>
      <c r="B2" s="87" t="s">
        <v>54</v>
      </c>
      <c r="C2" s="88"/>
      <c r="D2" s="89"/>
      <c r="E2" s="90" t="s">
        <v>53</v>
      </c>
      <c r="F2" s="90" t="s">
        <v>55</v>
      </c>
      <c r="G2" s="90" t="s">
        <v>80</v>
      </c>
      <c r="H2" s="90" t="s">
        <v>71</v>
      </c>
      <c r="I2" s="90" t="s">
        <v>72</v>
      </c>
      <c r="J2" s="91" t="s">
        <v>16</v>
      </c>
    </row>
    <row r="3" spans="1:11" s="2" customFormat="1" ht="27" customHeight="1" thickBot="1" x14ac:dyDescent="0.25">
      <c r="A3" s="51">
        <v>1</v>
      </c>
      <c r="B3" s="106" t="s">
        <v>24</v>
      </c>
      <c r="C3" s="61" t="s">
        <v>25</v>
      </c>
      <c r="D3" s="92"/>
      <c r="E3" s="63">
        <f>[1]Międzyresort.!E$31</f>
        <v>2</v>
      </c>
      <c r="F3" s="63">
        <f>[1]Międzyresort.!F$31</f>
        <v>0</v>
      </c>
      <c r="G3" s="63">
        <f>[1]Międzyresort.!G$31</f>
        <v>105</v>
      </c>
      <c r="H3" s="63">
        <f>[1]Międzyresort.!H$31</f>
        <v>141</v>
      </c>
      <c r="I3" s="63">
        <f>[1]Międzyresort.!I$31</f>
        <v>15</v>
      </c>
      <c r="J3" s="93">
        <f t="shared" ref="J3:J37" si="0">SUM(E3:I3)</f>
        <v>263</v>
      </c>
      <c r="K3" s="15"/>
    </row>
    <row r="4" spans="1:11" s="2" customFormat="1" ht="36" customHeight="1" x14ac:dyDescent="0.2">
      <c r="A4" s="80">
        <v>2</v>
      </c>
      <c r="B4" s="107" t="s">
        <v>26</v>
      </c>
      <c r="C4" s="109" t="s">
        <v>27</v>
      </c>
      <c r="D4" s="82"/>
      <c r="E4" s="45">
        <f>[1]Międzyresort.!E$25</f>
        <v>0</v>
      </c>
      <c r="F4" s="45">
        <f>[1]Międzyresort.!F$25</f>
        <v>1</v>
      </c>
      <c r="G4" s="45">
        <f>[1]Międzyresort.!G$25</f>
        <v>118</v>
      </c>
      <c r="H4" s="45">
        <f>[1]Międzyresort.!H$25-2</f>
        <v>49</v>
      </c>
      <c r="I4" s="45">
        <f>[1]Międzyresort.!I$25</f>
        <v>24</v>
      </c>
      <c r="J4" s="83">
        <f t="shared" si="0"/>
        <v>192</v>
      </c>
      <c r="K4" s="15"/>
    </row>
    <row r="5" spans="1:11" s="2" customFormat="1" ht="36" customHeight="1" thickBot="1" x14ac:dyDescent="0.25">
      <c r="A5" s="79">
        <v>3</v>
      </c>
      <c r="B5" s="108" t="s">
        <v>28</v>
      </c>
      <c r="C5" s="105" t="s">
        <v>17</v>
      </c>
      <c r="D5" s="84" t="s">
        <v>63</v>
      </c>
      <c r="E5" s="78"/>
      <c r="F5" s="78">
        <v>1</v>
      </c>
      <c r="G5" s="78">
        <v>127</v>
      </c>
      <c r="H5" s="78">
        <v>89</v>
      </c>
      <c r="I5" s="78">
        <v>29</v>
      </c>
      <c r="J5" s="85">
        <f t="shared" si="0"/>
        <v>246</v>
      </c>
      <c r="K5" s="15"/>
    </row>
    <row r="6" spans="1:11" s="2" customFormat="1" ht="36" customHeight="1" thickBot="1" x14ac:dyDescent="0.25">
      <c r="A6" s="51">
        <v>4</v>
      </c>
      <c r="B6" s="106" t="s">
        <v>29</v>
      </c>
      <c r="C6" s="61" t="s">
        <v>25</v>
      </c>
      <c r="D6" s="92"/>
      <c r="E6" s="54">
        <v>9</v>
      </c>
      <c r="F6" s="54">
        <v>8</v>
      </c>
      <c r="G6" s="54">
        <v>229</v>
      </c>
      <c r="H6" s="54">
        <v>96</v>
      </c>
      <c r="I6" s="54">
        <v>39</v>
      </c>
      <c r="J6" s="93">
        <f t="shared" si="0"/>
        <v>381</v>
      </c>
      <c r="K6" s="15"/>
    </row>
    <row r="7" spans="1:11" s="2" customFormat="1" ht="27" customHeight="1" x14ac:dyDescent="0.2">
      <c r="A7" s="80">
        <v>5</v>
      </c>
      <c r="B7" s="110" t="s">
        <v>30</v>
      </c>
      <c r="C7" s="57" t="s">
        <v>27</v>
      </c>
      <c r="D7" s="94"/>
      <c r="E7" s="77">
        <v>4</v>
      </c>
      <c r="F7" s="77">
        <v>4</v>
      </c>
      <c r="G7" s="77">
        <v>60</v>
      </c>
      <c r="H7" s="77">
        <v>144</v>
      </c>
      <c r="I7" s="77">
        <v>19</v>
      </c>
      <c r="J7" s="95">
        <f t="shared" si="0"/>
        <v>231</v>
      </c>
    </row>
    <row r="8" spans="1:11" s="2" customFormat="1" ht="45" customHeight="1" x14ac:dyDescent="0.2">
      <c r="A8" s="157">
        <v>6</v>
      </c>
      <c r="B8" s="30" t="s">
        <v>50</v>
      </c>
      <c r="C8" s="144" t="s">
        <v>31</v>
      </c>
      <c r="D8" s="29" t="s">
        <v>62</v>
      </c>
      <c r="E8" s="33">
        <f>IF(SUM(E9:E13)&gt;=E7,SUM(E9:E13),"błąd")</f>
        <v>4</v>
      </c>
      <c r="F8" s="33">
        <f>IF(SUM(F9:F13)&gt;=F7,SUM(F9:F13),"błąd")</f>
        <v>4</v>
      </c>
      <c r="G8" s="33">
        <f t="shared" ref="G8:I8" si="1">IF(SUM(G9:G13)&gt;=G7,SUM(G9:G13),"błąd")</f>
        <v>60</v>
      </c>
      <c r="H8" s="33">
        <f t="shared" si="1"/>
        <v>160</v>
      </c>
      <c r="I8" s="33">
        <f t="shared" si="1"/>
        <v>19</v>
      </c>
      <c r="J8" s="96">
        <f t="shared" si="0"/>
        <v>247</v>
      </c>
    </row>
    <row r="9" spans="1:11" s="2" customFormat="1" ht="27" customHeight="1" x14ac:dyDescent="0.2">
      <c r="A9" s="158"/>
      <c r="B9" s="111" t="s">
        <v>18</v>
      </c>
      <c r="C9" s="144"/>
      <c r="D9" s="29"/>
      <c r="E9" s="36">
        <v>2</v>
      </c>
      <c r="F9" s="36">
        <v>4</v>
      </c>
      <c r="G9" s="36">
        <v>10</v>
      </c>
      <c r="H9" s="36">
        <v>109</v>
      </c>
      <c r="I9" s="36">
        <v>8</v>
      </c>
      <c r="J9" s="97">
        <f t="shared" si="0"/>
        <v>133</v>
      </c>
    </row>
    <row r="10" spans="1:11" s="2" customFormat="1" ht="27" customHeight="1" x14ac:dyDescent="0.2">
      <c r="A10" s="158"/>
      <c r="B10" s="111" t="s">
        <v>19</v>
      </c>
      <c r="C10" s="144"/>
      <c r="D10" s="28"/>
      <c r="E10" s="37"/>
      <c r="F10" s="37"/>
      <c r="G10" s="37"/>
      <c r="H10" s="37"/>
      <c r="I10" s="37"/>
      <c r="J10" s="97">
        <f t="shared" si="0"/>
        <v>0</v>
      </c>
    </row>
    <row r="11" spans="1:11" s="2" customFormat="1" ht="27" customHeight="1" x14ac:dyDescent="0.2">
      <c r="A11" s="158"/>
      <c r="B11" s="111" t="s">
        <v>20</v>
      </c>
      <c r="C11" s="144"/>
      <c r="D11" s="28"/>
      <c r="E11" s="37"/>
      <c r="F11" s="37"/>
      <c r="G11" s="37"/>
      <c r="H11" s="37">
        <v>12</v>
      </c>
      <c r="I11" s="37">
        <v>3</v>
      </c>
      <c r="J11" s="97">
        <f t="shared" si="0"/>
        <v>15</v>
      </c>
    </row>
    <row r="12" spans="1:11" s="2" customFormat="1" ht="27" customHeight="1" x14ac:dyDescent="0.2">
      <c r="A12" s="158"/>
      <c r="B12" s="111" t="s">
        <v>21</v>
      </c>
      <c r="C12" s="144"/>
      <c r="D12" s="28"/>
      <c r="E12" s="37">
        <v>2</v>
      </c>
      <c r="F12" s="37"/>
      <c r="G12" s="37">
        <v>39</v>
      </c>
      <c r="H12" s="37">
        <v>34</v>
      </c>
      <c r="I12" s="37">
        <v>7</v>
      </c>
      <c r="J12" s="97">
        <f t="shared" si="0"/>
        <v>82</v>
      </c>
    </row>
    <row r="13" spans="1:11" s="2" customFormat="1" ht="27" customHeight="1" thickBot="1" x14ac:dyDescent="0.25">
      <c r="A13" s="159"/>
      <c r="B13" s="112" t="s">
        <v>22</v>
      </c>
      <c r="C13" s="156"/>
      <c r="D13" s="98"/>
      <c r="E13" s="74"/>
      <c r="F13" s="74"/>
      <c r="G13" s="74">
        <v>11</v>
      </c>
      <c r="H13" s="74">
        <v>5</v>
      </c>
      <c r="I13" s="74">
        <v>1</v>
      </c>
      <c r="J13" s="99">
        <f t="shared" si="0"/>
        <v>17</v>
      </c>
    </row>
    <row r="14" spans="1:11" s="2" customFormat="1" ht="36" customHeight="1" x14ac:dyDescent="0.2">
      <c r="A14" s="80">
        <v>7</v>
      </c>
      <c r="B14" s="107" t="s">
        <v>32</v>
      </c>
      <c r="C14" s="57" t="s">
        <v>27</v>
      </c>
      <c r="D14" s="94"/>
      <c r="E14" s="77">
        <v>5</v>
      </c>
      <c r="F14" s="77">
        <v>3</v>
      </c>
      <c r="G14" s="77">
        <v>236</v>
      </c>
      <c r="H14" s="77">
        <v>100</v>
      </c>
      <c r="I14" s="77">
        <v>28</v>
      </c>
      <c r="J14" s="83">
        <f t="shared" si="0"/>
        <v>372</v>
      </c>
    </row>
    <row r="15" spans="1:11" s="2" customFormat="1" ht="36" customHeight="1" thickBot="1" x14ac:dyDescent="0.25">
      <c r="A15" s="79">
        <v>8</v>
      </c>
      <c r="B15" s="108" t="s">
        <v>33</v>
      </c>
      <c r="C15" s="105" t="s">
        <v>17</v>
      </c>
      <c r="D15" s="84" t="s">
        <v>64</v>
      </c>
      <c r="E15" s="49">
        <v>19</v>
      </c>
      <c r="F15" s="49">
        <v>3</v>
      </c>
      <c r="G15" s="49">
        <v>260</v>
      </c>
      <c r="H15" s="49">
        <v>135</v>
      </c>
      <c r="I15" s="49">
        <v>31</v>
      </c>
      <c r="J15" s="85">
        <f t="shared" si="0"/>
        <v>448</v>
      </c>
    </row>
    <row r="16" spans="1:11" s="2" customFormat="1" ht="36" customHeight="1" x14ac:dyDescent="0.2">
      <c r="A16" s="80">
        <v>9</v>
      </c>
      <c r="B16" s="110" t="s">
        <v>34</v>
      </c>
      <c r="C16" s="57" t="s">
        <v>27</v>
      </c>
      <c r="D16" s="94"/>
      <c r="E16" s="77">
        <v>3</v>
      </c>
      <c r="F16" s="77">
        <v>1</v>
      </c>
      <c r="G16" s="77">
        <v>44</v>
      </c>
      <c r="H16" s="77">
        <v>37</v>
      </c>
      <c r="I16" s="77">
        <v>9</v>
      </c>
      <c r="J16" s="95">
        <f t="shared" si="0"/>
        <v>94</v>
      </c>
    </row>
    <row r="17" spans="1:10" s="2" customFormat="1" ht="47.25" x14ac:dyDescent="0.2">
      <c r="A17" s="157">
        <v>10</v>
      </c>
      <c r="B17" s="30" t="s">
        <v>49</v>
      </c>
      <c r="C17" s="144" t="s">
        <v>17</v>
      </c>
      <c r="D17" s="14" t="s">
        <v>65</v>
      </c>
      <c r="E17" s="33">
        <f>SUM(E18:E22)-1</f>
        <v>3</v>
      </c>
      <c r="F17" s="33">
        <f t="shared" ref="F17:I17" si="2">SUM(F18:F22)</f>
        <v>1</v>
      </c>
      <c r="G17" s="33">
        <f t="shared" si="2"/>
        <v>47</v>
      </c>
      <c r="H17" s="33">
        <f>SUM(H18:H22)-1</f>
        <v>57</v>
      </c>
      <c r="I17" s="33">
        <f t="shared" si="2"/>
        <v>9</v>
      </c>
      <c r="J17" s="96">
        <f t="shared" si="0"/>
        <v>117</v>
      </c>
    </row>
    <row r="18" spans="1:10" s="2" customFormat="1" ht="27" customHeight="1" x14ac:dyDescent="0.2">
      <c r="A18" s="158"/>
      <c r="B18" s="111" t="s">
        <v>18</v>
      </c>
      <c r="C18" s="144"/>
      <c r="D18" s="29"/>
      <c r="E18" s="36">
        <v>1</v>
      </c>
      <c r="F18" s="36"/>
      <c r="G18" s="36">
        <v>2</v>
      </c>
      <c r="H18" s="36">
        <v>13</v>
      </c>
      <c r="I18" s="36">
        <v>1</v>
      </c>
      <c r="J18" s="97">
        <f t="shared" si="0"/>
        <v>17</v>
      </c>
    </row>
    <row r="19" spans="1:10" s="2" customFormat="1" ht="27" customHeight="1" x14ac:dyDescent="0.2">
      <c r="A19" s="158"/>
      <c r="B19" s="111" t="s">
        <v>19</v>
      </c>
      <c r="C19" s="144"/>
      <c r="D19" s="28"/>
      <c r="E19" s="37"/>
      <c r="F19" s="37"/>
      <c r="G19" s="37"/>
      <c r="H19" s="37"/>
      <c r="I19" s="37"/>
      <c r="J19" s="97">
        <f t="shared" si="0"/>
        <v>0</v>
      </c>
    </row>
    <row r="20" spans="1:10" s="2" customFormat="1" ht="27" customHeight="1" x14ac:dyDescent="0.2">
      <c r="A20" s="158"/>
      <c r="B20" s="111" t="s">
        <v>20</v>
      </c>
      <c r="C20" s="144"/>
      <c r="D20" s="28"/>
      <c r="E20" s="37">
        <v>1</v>
      </c>
      <c r="F20" s="37"/>
      <c r="G20" s="37"/>
      <c r="H20" s="37">
        <v>2</v>
      </c>
      <c r="I20" s="37"/>
      <c r="J20" s="97">
        <f t="shared" si="0"/>
        <v>3</v>
      </c>
    </row>
    <row r="21" spans="1:10" s="2" customFormat="1" ht="27" customHeight="1" x14ac:dyDescent="0.2">
      <c r="A21" s="158"/>
      <c r="B21" s="111" t="s">
        <v>21</v>
      </c>
      <c r="C21" s="144"/>
      <c r="D21" s="28"/>
      <c r="E21" s="37">
        <v>2</v>
      </c>
      <c r="F21" s="37">
        <v>1</v>
      </c>
      <c r="G21" s="37">
        <v>32</v>
      </c>
      <c r="H21" s="37">
        <v>38</v>
      </c>
      <c r="I21" s="37">
        <v>8</v>
      </c>
      <c r="J21" s="97">
        <f t="shared" si="0"/>
        <v>81</v>
      </c>
    </row>
    <row r="22" spans="1:10" s="2" customFormat="1" ht="27" customHeight="1" thickBot="1" x14ac:dyDescent="0.25">
      <c r="A22" s="159"/>
      <c r="B22" s="112" t="s">
        <v>22</v>
      </c>
      <c r="C22" s="156"/>
      <c r="D22" s="98"/>
      <c r="E22" s="74"/>
      <c r="F22" s="74"/>
      <c r="G22" s="74">
        <v>13</v>
      </c>
      <c r="H22" s="74">
        <v>5</v>
      </c>
      <c r="I22" s="74"/>
      <c r="J22" s="99">
        <f t="shared" si="0"/>
        <v>18</v>
      </c>
    </row>
    <row r="23" spans="1:10" s="2" customFormat="1" ht="27" customHeight="1" x14ac:dyDescent="0.2">
      <c r="A23" s="80">
        <v>11</v>
      </c>
      <c r="B23" s="107" t="s">
        <v>35</v>
      </c>
      <c r="C23" s="57" t="s">
        <v>23</v>
      </c>
      <c r="D23" s="94"/>
      <c r="E23" s="77">
        <v>1</v>
      </c>
      <c r="F23" s="77">
        <v>2</v>
      </c>
      <c r="G23" s="77">
        <v>183</v>
      </c>
      <c r="H23" s="77">
        <v>72</v>
      </c>
      <c r="I23" s="77">
        <v>31</v>
      </c>
      <c r="J23" s="83">
        <f t="shared" si="0"/>
        <v>289</v>
      </c>
    </row>
    <row r="24" spans="1:10" s="2" customFormat="1" ht="27" customHeight="1" thickBot="1" x14ac:dyDescent="0.25">
      <c r="A24" s="79">
        <v>12</v>
      </c>
      <c r="B24" s="108" t="s">
        <v>36</v>
      </c>
      <c r="C24" s="105" t="s">
        <v>37</v>
      </c>
      <c r="D24" s="84" t="s">
        <v>66</v>
      </c>
      <c r="E24" s="49">
        <v>1</v>
      </c>
      <c r="F24" s="49">
        <v>2</v>
      </c>
      <c r="G24" s="49">
        <v>244</v>
      </c>
      <c r="H24" s="49">
        <v>133</v>
      </c>
      <c r="I24" s="49">
        <v>35</v>
      </c>
      <c r="J24" s="85">
        <f t="shared" si="0"/>
        <v>415</v>
      </c>
    </row>
    <row r="25" spans="1:10" s="2" customFormat="1" ht="36" customHeight="1" x14ac:dyDescent="0.2">
      <c r="A25" s="160">
        <v>13</v>
      </c>
      <c r="B25" s="107" t="s">
        <v>48</v>
      </c>
      <c r="C25" s="155" t="s">
        <v>27</v>
      </c>
      <c r="D25" s="100"/>
      <c r="E25" s="101">
        <f>SUM(E26:E30)</f>
        <v>2</v>
      </c>
      <c r="F25" s="101">
        <f>SUM(F26:F30)</f>
        <v>2</v>
      </c>
      <c r="G25" s="101">
        <f>SUM(G26:G30)</f>
        <v>79</v>
      </c>
      <c r="H25" s="101">
        <f>SUM(H26:H30)</f>
        <v>29</v>
      </c>
      <c r="I25" s="101">
        <f>SUM(I26:I30)</f>
        <v>12</v>
      </c>
      <c r="J25" s="83">
        <f t="shared" si="0"/>
        <v>124</v>
      </c>
    </row>
    <row r="26" spans="1:10" s="2" customFormat="1" ht="27" customHeight="1" x14ac:dyDescent="0.2">
      <c r="A26" s="158"/>
      <c r="B26" s="111" t="s">
        <v>38</v>
      </c>
      <c r="C26" s="144"/>
      <c r="D26" s="29"/>
      <c r="E26" s="36">
        <v>2</v>
      </c>
      <c r="F26" s="36">
        <v>1</v>
      </c>
      <c r="G26" s="36">
        <v>54</v>
      </c>
      <c r="H26" s="36">
        <v>23</v>
      </c>
      <c r="I26" s="36">
        <v>7</v>
      </c>
      <c r="J26" s="97">
        <f t="shared" si="0"/>
        <v>87</v>
      </c>
    </row>
    <row r="27" spans="1:10" s="2" customFormat="1" ht="27" customHeight="1" x14ac:dyDescent="0.2">
      <c r="A27" s="158"/>
      <c r="B27" s="111" t="s">
        <v>39</v>
      </c>
      <c r="C27" s="144"/>
      <c r="D27" s="28"/>
      <c r="E27" s="37"/>
      <c r="F27" s="37"/>
      <c r="G27" s="37">
        <v>8</v>
      </c>
      <c r="H27" s="37"/>
      <c r="I27" s="37"/>
      <c r="J27" s="97">
        <f t="shared" si="0"/>
        <v>8</v>
      </c>
    </row>
    <row r="28" spans="1:10" s="2" customFormat="1" ht="47.25" x14ac:dyDescent="0.2">
      <c r="A28" s="158"/>
      <c r="B28" s="111" t="s">
        <v>40</v>
      </c>
      <c r="C28" s="144"/>
      <c r="D28" s="28"/>
      <c r="E28" s="37"/>
      <c r="F28" s="37">
        <v>1</v>
      </c>
      <c r="G28" s="37">
        <v>2</v>
      </c>
      <c r="H28" s="37">
        <v>1</v>
      </c>
      <c r="I28" s="37">
        <v>2</v>
      </c>
      <c r="J28" s="97">
        <f t="shared" si="0"/>
        <v>6</v>
      </c>
    </row>
    <row r="29" spans="1:10" s="2" customFormat="1" ht="27" customHeight="1" x14ac:dyDescent="0.2">
      <c r="A29" s="158"/>
      <c r="B29" s="111" t="s">
        <v>41</v>
      </c>
      <c r="C29" s="144"/>
      <c r="D29" s="28"/>
      <c r="E29" s="37"/>
      <c r="F29" s="37"/>
      <c r="G29" s="37">
        <v>10</v>
      </c>
      <c r="H29" s="37">
        <v>3</v>
      </c>
      <c r="I29" s="37">
        <v>2</v>
      </c>
      <c r="J29" s="97">
        <f t="shared" si="0"/>
        <v>15</v>
      </c>
    </row>
    <row r="30" spans="1:10" s="2" customFormat="1" ht="17.25" thickBot="1" x14ac:dyDescent="0.25">
      <c r="A30" s="159"/>
      <c r="B30" s="112" t="s">
        <v>74</v>
      </c>
      <c r="C30" s="156"/>
      <c r="D30" s="98"/>
      <c r="E30" s="74"/>
      <c r="F30" s="74"/>
      <c r="G30" s="74">
        <v>5</v>
      </c>
      <c r="H30" s="75">
        <v>2</v>
      </c>
      <c r="I30" s="74">
        <v>1</v>
      </c>
      <c r="J30" s="99">
        <f t="shared" si="0"/>
        <v>8</v>
      </c>
    </row>
    <row r="31" spans="1:10" s="2" customFormat="1" ht="36" customHeight="1" thickBot="1" x14ac:dyDescent="0.25">
      <c r="A31" s="51">
        <v>14</v>
      </c>
      <c r="B31" s="106" t="s">
        <v>42</v>
      </c>
      <c r="C31" s="52" t="s">
        <v>25</v>
      </c>
      <c r="D31" s="102"/>
      <c r="E31" s="54">
        <v>3</v>
      </c>
      <c r="F31" s="54"/>
      <c r="G31" s="54">
        <v>67</v>
      </c>
      <c r="H31" s="54">
        <v>25</v>
      </c>
      <c r="I31" s="54">
        <v>7</v>
      </c>
      <c r="J31" s="93">
        <f t="shared" si="0"/>
        <v>102</v>
      </c>
    </row>
    <row r="32" spans="1:10" s="2" customFormat="1" ht="47.25" x14ac:dyDescent="0.2">
      <c r="A32" s="160">
        <v>15</v>
      </c>
      <c r="B32" s="107" t="s">
        <v>51</v>
      </c>
      <c r="C32" s="155" t="s">
        <v>37</v>
      </c>
      <c r="D32" s="100"/>
      <c r="E32" s="101">
        <f>SUM(E33:E36)</f>
        <v>0</v>
      </c>
      <c r="F32" s="101">
        <f t="shared" ref="F32:I32" si="3">SUM(F33:F36)</f>
        <v>1</v>
      </c>
      <c r="G32" s="101">
        <f t="shared" si="3"/>
        <v>71</v>
      </c>
      <c r="H32" s="101">
        <f>SUM(H33:H36)</f>
        <v>86</v>
      </c>
      <c r="I32" s="101">
        <f t="shared" si="3"/>
        <v>16</v>
      </c>
      <c r="J32" s="83">
        <f t="shared" si="0"/>
        <v>174</v>
      </c>
    </row>
    <row r="33" spans="1:10" s="2" customFormat="1" ht="27" customHeight="1" x14ac:dyDescent="0.2">
      <c r="A33" s="158"/>
      <c r="B33" s="111" t="s">
        <v>43</v>
      </c>
      <c r="C33" s="144"/>
      <c r="D33" s="29"/>
      <c r="E33" s="36"/>
      <c r="F33" s="36"/>
      <c r="G33" s="36">
        <v>8</v>
      </c>
      <c r="H33" s="36">
        <v>13</v>
      </c>
      <c r="I33" s="36">
        <v>3</v>
      </c>
      <c r="J33" s="97">
        <f t="shared" si="0"/>
        <v>24</v>
      </c>
    </row>
    <row r="34" spans="1:10" s="2" customFormat="1" ht="27" customHeight="1" x14ac:dyDescent="0.2">
      <c r="A34" s="158"/>
      <c r="B34" s="111" t="s">
        <v>70</v>
      </c>
      <c r="C34" s="144"/>
      <c r="D34" s="28"/>
      <c r="E34" s="37"/>
      <c r="F34" s="37"/>
      <c r="G34" s="37">
        <v>11</v>
      </c>
      <c r="H34" s="37">
        <v>40</v>
      </c>
      <c r="I34" s="37">
        <v>4</v>
      </c>
      <c r="J34" s="97">
        <f t="shared" si="0"/>
        <v>55</v>
      </c>
    </row>
    <row r="35" spans="1:10" s="2" customFormat="1" ht="27" customHeight="1" x14ac:dyDescent="0.2">
      <c r="A35" s="158"/>
      <c r="B35" s="111" t="s">
        <v>44</v>
      </c>
      <c r="C35" s="144"/>
      <c r="D35" s="28"/>
      <c r="E35" s="37"/>
      <c r="F35" s="37">
        <v>1</v>
      </c>
      <c r="G35" s="37">
        <v>37</v>
      </c>
      <c r="H35" s="37">
        <v>32</v>
      </c>
      <c r="I35" s="37">
        <v>6</v>
      </c>
      <c r="J35" s="97">
        <f t="shared" si="0"/>
        <v>76</v>
      </c>
    </row>
    <row r="36" spans="1:10" s="2" customFormat="1" ht="27" customHeight="1" thickBot="1" x14ac:dyDescent="0.25">
      <c r="A36" s="159"/>
      <c r="B36" s="112" t="s">
        <v>45</v>
      </c>
      <c r="C36" s="156"/>
      <c r="D36" s="98"/>
      <c r="E36" s="74"/>
      <c r="F36" s="74"/>
      <c r="G36" s="74">
        <v>15</v>
      </c>
      <c r="H36" s="74">
        <v>1</v>
      </c>
      <c r="I36" s="74">
        <v>3</v>
      </c>
      <c r="J36" s="99">
        <f t="shared" si="0"/>
        <v>19</v>
      </c>
    </row>
    <row r="37" spans="1:10" s="2" customFormat="1" ht="27" customHeight="1" thickBot="1" x14ac:dyDescent="0.25">
      <c r="A37" s="51">
        <v>16</v>
      </c>
      <c r="B37" s="106" t="s">
        <v>46</v>
      </c>
      <c r="C37" s="52" t="s">
        <v>37</v>
      </c>
      <c r="D37" s="102"/>
      <c r="E37" s="54"/>
      <c r="F37" s="54"/>
      <c r="G37" s="54">
        <v>2</v>
      </c>
      <c r="H37" s="54">
        <v>2</v>
      </c>
      <c r="I37" s="54"/>
      <c r="J37" s="93">
        <f t="shared" si="0"/>
        <v>4</v>
      </c>
    </row>
  </sheetData>
  <sheetProtection selectLockedCells="1"/>
  <mergeCells count="9">
    <mergeCell ref="C25:C30"/>
    <mergeCell ref="A1:J1"/>
    <mergeCell ref="C32:C36"/>
    <mergeCell ref="A8:A13"/>
    <mergeCell ref="A17:A22"/>
    <mergeCell ref="A25:A30"/>
    <mergeCell ref="A32:A36"/>
    <mergeCell ref="C8:C13"/>
    <mergeCell ref="C17:C22"/>
  </mergeCells>
  <phoneticPr fontId="0" type="noConversion"/>
  <conditionalFormatting sqref="E5">
    <cfRule type="cellIs" dxfId="9" priority="13" operator="lessThan">
      <formula>E$4</formula>
    </cfRule>
  </conditionalFormatting>
  <conditionalFormatting sqref="E7">
    <cfRule type="cellIs" dxfId="8" priority="12" operator="greaterThan">
      <formula>E$8</formula>
    </cfRule>
  </conditionalFormatting>
  <conditionalFormatting sqref="E15">
    <cfRule type="cellIs" dxfId="7" priority="11" operator="lessThan">
      <formula>E$14</formula>
    </cfRule>
  </conditionalFormatting>
  <conditionalFormatting sqref="E17:I17">
    <cfRule type="cellIs" dxfId="6" priority="10" operator="lessThan">
      <formula>E$16</formula>
    </cfRule>
  </conditionalFormatting>
  <conditionalFormatting sqref="E24">
    <cfRule type="cellIs" dxfId="5" priority="9" operator="lessThan">
      <formula>E$23</formula>
    </cfRule>
  </conditionalFormatting>
  <conditionalFormatting sqref="G5:I5">
    <cfRule type="cellIs" dxfId="4" priority="8" operator="lessThan">
      <formula>G$4</formula>
    </cfRule>
  </conditionalFormatting>
  <conditionalFormatting sqref="F7:I7">
    <cfRule type="cellIs" dxfId="3" priority="7" operator="greaterThan">
      <formula>F$8</formula>
    </cfRule>
  </conditionalFormatting>
  <conditionalFormatting sqref="F15:I15">
    <cfRule type="cellIs" dxfId="2" priority="6" operator="lessThan">
      <formula>F$14</formula>
    </cfRule>
  </conditionalFormatting>
  <conditionalFormatting sqref="F24:I24">
    <cfRule type="cellIs" dxfId="1" priority="4" operator="lessThan">
      <formula>F$23</formula>
    </cfRule>
  </conditionalFormatting>
  <conditionalFormatting sqref="F5">
    <cfRule type="cellIs" dxfId="0" priority="1" operator="lessThan">
      <formula>F$4</formula>
    </cfRule>
  </conditionalFormatting>
  <printOptions horizontalCentered="1"/>
  <pageMargins left="0.23622047244094491" right="0.15748031496062992" top="0.36" bottom="0.28999999999999998" header="0.15748031496062992" footer="0.21"/>
  <pageSetup paperSize="9" scale="62" orientation="portrait" horizontalDpi="1200" verticalDpi="1200" r:id="rId1"/>
  <headerFooter alignWithMargins="0">
    <oddFooter>&amp;R&amp;"Times New Roman,Normalny"Magdalena Zych Biuro Dyscypliny Finansów Publicznych &amp;Z&amp;F 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zoomScale="75" zoomScaleNormal="75" workbookViewId="0">
      <pane xSplit="3" ySplit="2" topLeftCell="E3" activePane="bottomRight" state="frozen"/>
      <selection pane="topRight" activeCell="D1" sqref="D1"/>
      <selection pane="bottomLeft" activeCell="A3" sqref="A3"/>
      <selection pane="bottomRight" activeCell="N7" sqref="N7"/>
    </sheetView>
  </sheetViews>
  <sheetFormatPr defaultColWidth="50.5703125" defaultRowHeight="15.75" x14ac:dyDescent="0.2"/>
  <cols>
    <col min="1" max="1" width="4" style="10" customWidth="1"/>
    <col min="2" max="2" width="74.28515625" style="2" customWidth="1"/>
    <col min="3" max="3" width="11.28515625" style="7" customWidth="1"/>
    <col min="4" max="4" width="17" style="3" hidden="1" customWidth="1"/>
    <col min="5" max="5" width="17" style="3" customWidth="1"/>
    <col min="6" max="8" width="17" style="4" customWidth="1"/>
    <col min="9" max="9" width="17" style="3" customWidth="1"/>
    <col min="10" max="10" width="8.7109375" style="3" customWidth="1"/>
    <col min="11" max="11" width="4" style="3" customWidth="1"/>
    <col min="12" max="12" width="9.42578125" style="3" customWidth="1"/>
    <col min="13" max="13" width="8.28515625" style="3" customWidth="1"/>
    <col min="14" max="14" width="5.140625" style="3" customWidth="1"/>
    <col min="15" max="15" width="8.28515625" style="3" customWidth="1"/>
    <col min="16" max="16" width="7.42578125" style="3" customWidth="1"/>
    <col min="17" max="17" width="6" style="3" customWidth="1"/>
    <col min="18" max="18" width="11.28515625" style="3" customWidth="1"/>
    <col min="19" max="19" width="9.85546875" style="3" customWidth="1"/>
    <col min="20" max="20" width="13.42578125" style="3" customWidth="1"/>
    <col min="21" max="16384" width="50.5703125" style="3"/>
  </cols>
  <sheetData>
    <row r="1" spans="1:9" s="1" customFormat="1" ht="60.6" customHeight="1" x14ac:dyDescent="0.2">
      <c r="A1" s="161" t="s">
        <v>79</v>
      </c>
      <c r="B1" s="161"/>
      <c r="C1" s="161"/>
      <c r="D1" s="161"/>
      <c r="E1" s="161"/>
      <c r="F1" s="161"/>
      <c r="G1" s="161"/>
      <c r="H1" s="161"/>
      <c r="I1" s="104"/>
    </row>
    <row r="2" spans="1:9" ht="89.45" customHeight="1" x14ac:dyDescent="0.2">
      <c r="A2" s="38" t="s">
        <v>69</v>
      </c>
      <c r="B2" s="162" t="s">
        <v>75</v>
      </c>
      <c r="C2" s="163"/>
      <c r="D2" s="42">
        <v>2015</v>
      </c>
      <c r="E2" s="42">
        <v>2017</v>
      </c>
      <c r="F2" s="42">
        <v>2018</v>
      </c>
      <c r="G2" s="42">
        <v>2019</v>
      </c>
      <c r="H2" s="43">
        <v>2020</v>
      </c>
      <c r="I2" s="11"/>
    </row>
    <row r="3" spans="1:9" ht="34.9" customHeight="1" x14ac:dyDescent="0.2">
      <c r="A3" s="32">
        <v>1</v>
      </c>
      <c r="B3" s="30" t="s">
        <v>24</v>
      </c>
      <c r="C3" s="5" t="s">
        <v>25</v>
      </c>
      <c r="D3" s="39">
        <v>557</v>
      </c>
      <c r="E3" s="138">
        <v>438</v>
      </c>
      <c r="F3" s="138">
        <v>412</v>
      </c>
      <c r="G3" s="138">
        <v>381</v>
      </c>
      <c r="H3" s="120">
        <f>ZBIORCZO!F3</f>
        <v>650</v>
      </c>
    </row>
    <row r="4" spans="1:9" ht="51" customHeight="1" x14ac:dyDescent="0.2">
      <c r="A4" s="32">
        <v>2</v>
      </c>
      <c r="B4" s="30" t="s">
        <v>26</v>
      </c>
      <c r="C4" s="31" t="s">
        <v>27</v>
      </c>
      <c r="D4" s="39">
        <v>229</v>
      </c>
      <c r="E4" s="138">
        <v>266</v>
      </c>
      <c r="F4" s="138">
        <v>310</v>
      </c>
      <c r="G4" s="138">
        <v>296</v>
      </c>
      <c r="H4" s="120">
        <f>ZBIORCZO!F4</f>
        <v>402</v>
      </c>
    </row>
    <row r="5" spans="1:9" ht="55.9" customHeight="1" x14ac:dyDescent="0.2">
      <c r="A5" s="32">
        <v>3</v>
      </c>
      <c r="B5" s="30" t="s">
        <v>28</v>
      </c>
      <c r="C5" s="31" t="s">
        <v>17</v>
      </c>
      <c r="D5" s="39">
        <v>270</v>
      </c>
      <c r="E5" s="138">
        <v>335</v>
      </c>
      <c r="F5" s="138">
        <v>339</v>
      </c>
      <c r="G5" s="138">
        <v>331</v>
      </c>
      <c r="H5" s="120">
        <f>ZBIORCZO!F5</f>
        <v>485</v>
      </c>
    </row>
    <row r="6" spans="1:9" ht="48.6" customHeight="1" x14ac:dyDescent="0.2">
      <c r="A6" s="32">
        <v>4</v>
      </c>
      <c r="B6" s="30" t="s">
        <v>29</v>
      </c>
      <c r="C6" s="5" t="s">
        <v>25</v>
      </c>
      <c r="D6" s="39">
        <v>1672</v>
      </c>
      <c r="E6" s="138">
        <v>1610</v>
      </c>
      <c r="F6" s="138">
        <v>1809</v>
      </c>
      <c r="G6" s="138">
        <v>2326</v>
      </c>
      <c r="H6" s="120">
        <f>ZBIORCZO!F6</f>
        <v>1807</v>
      </c>
    </row>
    <row r="7" spans="1:9" ht="36" customHeight="1" x14ac:dyDescent="0.2">
      <c r="A7" s="32">
        <v>5</v>
      </c>
      <c r="B7" s="118" t="s">
        <v>30</v>
      </c>
      <c r="C7" s="5" t="s">
        <v>27</v>
      </c>
      <c r="D7" s="39">
        <v>724</v>
      </c>
      <c r="E7" s="138">
        <v>579</v>
      </c>
      <c r="F7" s="138">
        <v>813</v>
      </c>
      <c r="G7" s="138">
        <v>825</v>
      </c>
      <c r="H7" s="120">
        <f>ZBIORCZO!F7</f>
        <v>842</v>
      </c>
    </row>
    <row r="8" spans="1:9" ht="47.25" x14ac:dyDescent="0.2">
      <c r="A8" s="145">
        <v>6</v>
      </c>
      <c r="B8" s="30" t="s">
        <v>50</v>
      </c>
      <c r="C8" s="144" t="s">
        <v>31</v>
      </c>
      <c r="D8" s="39">
        <v>989</v>
      </c>
      <c r="E8" s="142">
        <v>699</v>
      </c>
      <c r="F8" s="142">
        <v>1100</v>
      </c>
      <c r="G8" s="142">
        <v>931</v>
      </c>
      <c r="H8" s="142">
        <f>ZBIORCZO!F8</f>
        <v>952</v>
      </c>
    </row>
    <row r="9" spans="1:9" ht="16.899999999999999" customHeight="1" x14ac:dyDescent="0.2">
      <c r="A9" s="146"/>
      <c r="B9" s="111" t="s">
        <v>18</v>
      </c>
      <c r="C9" s="144"/>
      <c r="D9" s="40">
        <v>338</v>
      </c>
      <c r="E9" s="139">
        <v>266</v>
      </c>
      <c r="F9" s="139">
        <v>601</v>
      </c>
      <c r="G9" s="139">
        <v>447</v>
      </c>
      <c r="H9" s="139">
        <f>ZBIORCZO!F9</f>
        <v>414</v>
      </c>
    </row>
    <row r="10" spans="1:9" ht="16.899999999999999" customHeight="1" x14ac:dyDescent="0.2">
      <c r="A10" s="146"/>
      <c r="B10" s="111" t="s">
        <v>19</v>
      </c>
      <c r="C10" s="144"/>
      <c r="D10" s="40">
        <v>1</v>
      </c>
      <c r="E10" s="139">
        <v>0</v>
      </c>
      <c r="F10" s="139">
        <v>0</v>
      </c>
      <c r="G10" s="139">
        <v>0</v>
      </c>
      <c r="H10" s="139">
        <f>ZBIORCZO!F10</f>
        <v>1</v>
      </c>
    </row>
    <row r="11" spans="1:9" ht="16.899999999999999" customHeight="1" x14ac:dyDescent="0.2">
      <c r="A11" s="146"/>
      <c r="B11" s="111" t="s">
        <v>20</v>
      </c>
      <c r="C11" s="144"/>
      <c r="D11" s="40">
        <v>135</v>
      </c>
      <c r="E11" s="139">
        <v>87</v>
      </c>
      <c r="F11" s="139">
        <v>120</v>
      </c>
      <c r="G11" s="139">
        <v>100</v>
      </c>
      <c r="H11" s="139">
        <f>ZBIORCZO!F11</f>
        <v>179</v>
      </c>
    </row>
    <row r="12" spans="1:9" ht="16.899999999999999" customHeight="1" x14ac:dyDescent="0.2">
      <c r="A12" s="146"/>
      <c r="B12" s="111" t="s">
        <v>21</v>
      </c>
      <c r="C12" s="144"/>
      <c r="D12" s="40">
        <v>370</v>
      </c>
      <c r="E12" s="139">
        <v>265</v>
      </c>
      <c r="F12" s="139">
        <v>265</v>
      </c>
      <c r="G12" s="139">
        <v>294</v>
      </c>
      <c r="H12" s="139">
        <f>ZBIORCZO!F12</f>
        <v>274</v>
      </c>
    </row>
    <row r="13" spans="1:9" ht="16.899999999999999" customHeight="1" x14ac:dyDescent="0.2">
      <c r="A13" s="147"/>
      <c r="B13" s="119" t="s">
        <v>22</v>
      </c>
      <c r="C13" s="144"/>
      <c r="D13" s="41">
        <v>145</v>
      </c>
      <c r="E13" s="140">
        <v>82</v>
      </c>
      <c r="F13" s="140">
        <v>115</v>
      </c>
      <c r="G13" s="140">
        <v>94</v>
      </c>
      <c r="H13" s="140">
        <f>ZBIORCZO!F13</f>
        <v>84</v>
      </c>
    </row>
    <row r="14" spans="1:9" ht="49.9" customHeight="1" x14ac:dyDescent="0.2">
      <c r="A14" s="32">
        <v>7</v>
      </c>
      <c r="B14" s="119" t="s">
        <v>32</v>
      </c>
      <c r="C14" s="5" t="s">
        <v>27</v>
      </c>
      <c r="D14" s="39">
        <v>1403</v>
      </c>
      <c r="E14" s="138">
        <v>1244</v>
      </c>
      <c r="F14" s="138">
        <v>1145</v>
      </c>
      <c r="G14" s="138">
        <v>1379</v>
      </c>
      <c r="H14" s="120">
        <f>ZBIORCZO!F14</f>
        <v>1502</v>
      </c>
    </row>
    <row r="15" spans="1:9" ht="31.5" x14ac:dyDescent="0.2">
      <c r="A15" s="32">
        <v>8</v>
      </c>
      <c r="B15" s="30" t="s">
        <v>33</v>
      </c>
      <c r="C15" s="31" t="s">
        <v>17</v>
      </c>
      <c r="D15" s="39">
        <v>1602</v>
      </c>
      <c r="E15" s="138">
        <v>1374</v>
      </c>
      <c r="F15" s="138">
        <v>1265</v>
      </c>
      <c r="G15" s="138">
        <v>1633</v>
      </c>
      <c r="H15" s="120">
        <f>ZBIORCZO!F15</f>
        <v>1665</v>
      </c>
    </row>
    <row r="16" spans="1:9" ht="31.5" x14ac:dyDescent="0.2">
      <c r="A16" s="32">
        <v>9</v>
      </c>
      <c r="B16" s="118" t="s">
        <v>34</v>
      </c>
      <c r="C16" s="5" t="s">
        <v>27</v>
      </c>
      <c r="D16" s="39">
        <v>382</v>
      </c>
      <c r="E16" s="138">
        <v>270</v>
      </c>
      <c r="F16" s="138">
        <v>271</v>
      </c>
      <c r="G16" s="138">
        <v>229</v>
      </c>
      <c r="H16" s="120">
        <f>ZBIORCZO!F16</f>
        <v>294</v>
      </c>
    </row>
    <row r="17" spans="1:8" ht="47.25" x14ac:dyDescent="0.2">
      <c r="A17" s="145">
        <v>10</v>
      </c>
      <c r="B17" s="30" t="s">
        <v>49</v>
      </c>
      <c r="C17" s="144" t="s">
        <v>17</v>
      </c>
      <c r="D17" s="39">
        <v>459</v>
      </c>
      <c r="E17" s="142">
        <v>310</v>
      </c>
      <c r="F17" s="142">
        <v>317</v>
      </c>
      <c r="G17" s="142">
        <v>266</v>
      </c>
      <c r="H17" s="142">
        <f>ZBIORCZO!F17</f>
        <v>324</v>
      </c>
    </row>
    <row r="18" spans="1:8" ht="16.899999999999999" customHeight="1" x14ac:dyDescent="0.2">
      <c r="A18" s="146"/>
      <c r="B18" s="111" t="s">
        <v>18</v>
      </c>
      <c r="C18" s="144"/>
      <c r="D18" s="40">
        <v>103</v>
      </c>
      <c r="E18" s="139">
        <v>92</v>
      </c>
      <c r="F18" s="139">
        <v>95</v>
      </c>
      <c r="G18" s="139">
        <v>62</v>
      </c>
      <c r="H18" s="139">
        <f>ZBIORCZO!F18</f>
        <v>104</v>
      </c>
    </row>
    <row r="19" spans="1:8" ht="16.899999999999999" customHeight="1" x14ac:dyDescent="0.2">
      <c r="A19" s="146"/>
      <c r="B19" s="111" t="s">
        <v>19</v>
      </c>
      <c r="C19" s="144"/>
      <c r="D19" s="40">
        <v>0</v>
      </c>
      <c r="E19" s="139">
        <v>0</v>
      </c>
      <c r="F19" s="139">
        <v>0</v>
      </c>
      <c r="G19" s="139">
        <v>2</v>
      </c>
      <c r="H19" s="139">
        <f>ZBIORCZO!F19</f>
        <v>1</v>
      </c>
    </row>
    <row r="20" spans="1:8" ht="16.899999999999999" customHeight="1" x14ac:dyDescent="0.2">
      <c r="A20" s="146"/>
      <c r="B20" s="111" t="s">
        <v>20</v>
      </c>
      <c r="C20" s="144"/>
      <c r="D20" s="40">
        <v>24</v>
      </c>
      <c r="E20" s="139">
        <v>9</v>
      </c>
      <c r="F20" s="139">
        <v>27</v>
      </c>
      <c r="G20" s="139">
        <v>18</v>
      </c>
      <c r="H20" s="139">
        <f>ZBIORCZO!F20</f>
        <v>18</v>
      </c>
    </row>
    <row r="21" spans="1:8" ht="16.899999999999999" customHeight="1" x14ac:dyDescent="0.2">
      <c r="A21" s="146"/>
      <c r="B21" s="111" t="s">
        <v>21</v>
      </c>
      <c r="C21" s="144"/>
      <c r="D21" s="40">
        <v>228</v>
      </c>
      <c r="E21" s="139">
        <v>152</v>
      </c>
      <c r="F21" s="139">
        <v>132</v>
      </c>
      <c r="G21" s="139">
        <v>140</v>
      </c>
      <c r="H21" s="139">
        <f>ZBIORCZO!F21</f>
        <v>153</v>
      </c>
    </row>
    <row r="22" spans="1:8" ht="16.899999999999999" customHeight="1" x14ac:dyDescent="0.2">
      <c r="A22" s="147"/>
      <c r="B22" s="119" t="s">
        <v>22</v>
      </c>
      <c r="C22" s="144"/>
      <c r="D22" s="41">
        <v>122</v>
      </c>
      <c r="E22" s="140">
        <v>66</v>
      </c>
      <c r="F22" s="140">
        <v>70</v>
      </c>
      <c r="G22" s="140">
        <v>44</v>
      </c>
      <c r="H22" s="140">
        <f>ZBIORCZO!F22</f>
        <v>54</v>
      </c>
    </row>
    <row r="23" spans="1:8" ht="32.450000000000003" customHeight="1" x14ac:dyDescent="0.2">
      <c r="A23" s="32">
        <v>11</v>
      </c>
      <c r="B23" s="119" t="s">
        <v>35</v>
      </c>
      <c r="C23" s="5" t="s">
        <v>23</v>
      </c>
      <c r="D23" s="39">
        <v>974</v>
      </c>
      <c r="E23" s="138">
        <v>904</v>
      </c>
      <c r="F23" s="138">
        <v>891</v>
      </c>
      <c r="G23" s="138">
        <v>1021</v>
      </c>
      <c r="H23" s="120">
        <f>ZBIORCZO!F23</f>
        <v>1161</v>
      </c>
    </row>
    <row r="24" spans="1:8" ht="31.5" x14ac:dyDescent="0.2">
      <c r="A24" s="32">
        <v>12</v>
      </c>
      <c r="B24" s="118" t="s">
        <v>36</v>
      </c>
      <c r="C24" s="31" t="s">
        <v>37</v>
      </c>
      <c r="D24" s="39">
        <v>1201</v>
      </c>
      <c r="E24" s="138">
        <v>1107</v>
      </c>
      <c r="F24" s="138">
        <v>1050</v>
      </c>
      <c r="G24" s="138">
        <v>1252</v>
      </c>
      <c r="H24" s="120">
        <f>ZBIORCZO!F24</f>
        <v>1441</v>
      </c>
    </row>
    <row r="25" spans="1:8" ht="31.5" x14ac:dyDescent="0.2">
      <c r="A25" s="145">
        <v>13</v>
      </c>
      <c r="B25" s="30" t="s">
        <v>48</v>
      </c>
      <c r="C25" s="144" t="s">
        <v>27</v>
      </c>
      <c r="D25" s="39">
        <v>260</v>
      </c>
      <c r="E25" s="142">
        <v>325</v>
      </c>
      <c r="F25" s="142">
        <v>305</v>
      </c>
      <c r="G25" s="142">
        <v>408</v>
      </c>
      <c r="H25" s="142">
        <f>ZBIORCZO!F25</f>
        <v>350</v>
      </c>
    </row>
    <row r="26" spans="1:8" ht="33.6" customHeight="1" x14ac:dyDescent="0.2">
      <c r="A26" s="146"/>
      <c r="B26" s="111" t="s">
        <v>38</v>
      </c>
      <c r="C26" s="144"/>
      <c r="D26" s="40">
        <v>174</v>
      </c>
      <c r="E26" s="139">
        <v>208</v>
      </c>
      <c r="F26" s="139">
        <v>189</v>
      </c>
      <c r="G26" s="139">
        <v>269</v>
      </c>
      <c r="H26" s="139">
        <f>ZBIORCZO!F26</f>
        <v>239</v>
      </c>
    </row>
    <row r="27" spans="1:8" ht="36" customHeight="1" x14ac:dyDescent="0.2">
      <c r="A27" s="146"/>
      <c r="B27" s="111" t="s">
        <v>39</v>
      </c>
      <c r="C27" s="144"/>
      <c r="D27" s="40">
        <v>21</v>
      </c>
      <c r="E27" s="139">
        <v>21</v>
      </c>
      <c r="F27" s="139">
        <v>32</v>
      </c>
      <c r="G27" s="139">
        <v>32</v>
      </c>
      <c r="H27" s="139">
        <f>ZBIORCZO!F27</f>
        <v>21</v>
      </c>
    </row>
    <row r="28" spans="1:8" ht="63" x14ac:dyDescent="0.2">
      <c r="A28" s="146"/>
      <c r="B28" s="111" t="s">
        <v>40</v>
      </c>
      <c r="C28" s="144"/>
      <c r="D28" s="40">
        <v>14</v>
      </c>
      <c r="E28" s="139">
        <v>22</v>
      </c>
      <c r="F28" s="139">
        <v>21</v>
      </c>
      <c r="G28" s="139">
        <v>14</v>
      </c>
      <c r="H28" s="139">
        <f>ZBIORCZO!F28</f>
        <v>15</v>
      </c>
    </row>
    <row r="29" spans="1:8" ht="33.6" customHeight="1" x14ac:dyDescent="0.2">
      <c r="A29" s="146"/>
      <c r="B29" s="111" t="s">
        <v>41</v>
      </c>
      <c r="C29" s="144"/>
      <c r="D29" s="40">
        <v>46</v>
      </c>
      <c r="E29" s="139">
        <v>51</v>
      </c>
      <c r="F29" s="139">
        <v>37</v>
      </c>
      <c r="G29" s="139">
        <v>64</v>
      </c>
      <c r="H29" s="139">
        <f>ZBIORCZO!F29</f>
        <v>51</v>
      </c>
    </row>
    <row r="30" spans="1:8" ht="18.75" x14ac:dyDescent="0.2">
      <c r="A30" s="147"/>
      <c r="B30" s="119" t="s">
        <v>74</v>
      </c>
      <c r="C30" s="144"/>
      <c r="D30" s="41">
        <v>9</v>
      </c>
      <c r="E30" s="140">
        <v>21</v>
      </c>
      <c r="F30" s="140">
        <v>26</v>
      </c>
      <c r="G30" s="140">
        <v>29</v>
      </c>
      <c r="H30" s="140">
        <f>ZBIORCZO!F30</f>
        <v>24</v>
      </c>
    </row>
    <row r="31" spans="1:8" ht="47.25" x14ac:dyDescent="0.2">
      <c r="A31" s="32">
        <v>14</v>
      </c>
      <c r="B31" s="111" t="s">
        <v>42</v>
      </c>
      <c r="C31" s="31" t="s">
        <v>25</v>
      </c>
      <c r="D31" s="39">
        <v>389</v>
      </c>
      <c r="E31" s="138">
        <v>435</v>
      </c>
      <c r="F31" s="138">
        <v>434</v>
      </c>
      <c r="G31" s="138">
        <v>652</v>
      </c>
      <c r="H31" s="120">
        <f>ZBIORCZO!F31</f>
        <v>422</v>
      </c>
    </row>
    <row r="32" spans="1:8" ht="62.45" customHeight="1" x14ac:dyDescent="0.2">
      <c r="A32" s="145">
        <v>15</v>
      </c>
      <c r="B32" s="30" t="s">
        <v>51</v>
      </c>
      <c r="C32" s="144" t="s">
        <v>37</v>
      </c>
      <c r="D32" s="39">
        <v>1168</v>
      </c>
      <c r="E32" s="138">
        <v>1101</v>
      </c>
      <c r="F32" s="138">
        <v>1045</v>
      </c>
      <c r="G32" s="138">
        <v>1017</v>
      </c>
      <c r="H32" s="120">
        <f>ZBIORCZO!F32</f>
        <v>833</v>
      </c>
    </row>
    <row r="33" spans="1:11" ht="16.899999999999999" customHeight="1" x14ac:dyDescent="0.2">
      <c r="A33" s="146"/>
      <c r="B33" s="111" t="s">
        <v>43</v>
      </c>
      <c r="C33" s="144"/>
      <c r="D33" s="40">
        <v>287</v>
      </c>
      <c r="E33" s="139">
        <v>252</v>
      </c>
      <c r="F33" s="139">
        <v>220</v>
      </c>
      <c r="G33" s="139">
        <v>190</v>
      </c>
      <c r="H33" s="139">
        <f>ZBIORCZO!F33</f>
        <v>150</v>
      </c>
    </row>
    <row r="34" spans="1:11" ht="31.5" x14ac:dyDescent="0.2">
      <c r="A34" s="146"/>
      <c r="B34" s="111" t="s">
        <v>47</v>
      </c>
      <c r="C34" s="144"/>
      <c r="D34" s="40">
        <v>396</v>
      </c>
      <c r="E34" s="139">
        <v>351</v>
      </c>
      <c r="F34" s="139">
        <v>369</v>
      </c>
      <c r="G34" s="139">
        <v>349</v>
      </c>
      <c r="H34" s="139">
        <f>ZBIORCZO!F34</f>
        <v>290</v>
      </c>
    </row>
    <row r="35" spans="1:11" ht="16.899999999999999" customHeight="1" x14ac:dyDescent="0.2">
      <c r="A35" s="146"/>
      <c r="B35" s="111" t="s">
        <v>44</v>
      </c>
      <c r="C35" s="144"/>
      <c r="D35" s="40">
        <v>378</v>
      </c>
      <c r="E35" s="139">
        <v>391</v>
      </c>
      <c r="F35" s="139">
        <v>336</v>
      </c>
      <c r="G35" s="139">
        <v>416</v>
      </c>
      <c r="H35" s="139">
        <f>ZBIORCZO!F35</f>
        <v>321</v>
      </c>
    </row>
    <row r="36" spans="1:11" ht="16.899999999999999" customHeight="1" x14ac:dyDescent="0.2">
      <c r="A36" s="146"/>
      <c r="B36" s="119" t="s">
        <v>45</v>
      </c>
      <c r="C36" s="144"/>
      <c r="D36" s="41">
        <v>128</v>
      </c>
      <c r="E36" s="140">
        <v>110</v>
      </c>
      <c r="F36" s="140">
        <v>129</v>
      </c>
      <c r="G36" s="140">
        <v>69</v>
      </c>
      <c r="H36" s="140">
        <f>ZBIORCZO!F36</f>
        <v>72</v>
      </c>
    </row>
    <row r="37" spans="1:11" ht="31.15" customHeight="1" x14ac:dyDescent="0.2">
      <c r="A37" s="32">
        <v>16</v>
      </c>
      <c r="B37" s="119" t="s">
        <v>46</v>
      </c>
      <c r="C37" s="31" t="s">
        <v>37</v>
      </c>
      <c r="D37" s="39">
        <v>23</v>
      </c>
      <c r="E37" s="138">
        <v>26</v>
      </c>
      <c r="F37" s="138">
        <v>16</v>
      </c>
      <c r="G37" s="138">
        <v>23</v>
      </c>
      <c r="H37" s="120">
        <f>ZBIORCZO!F37</f>
        <v>32</v>
      </c>
    </row>
    <row r="39" spans="1:11" ht="21" customHeight="1" x14ac:dyDescent="0.2">
      <c r="A39" s="12"/>
      <c r="B39" s="13"/>
      <c r="C39" s="13"/>
      <c r="D39" s="13"/>
      <c r="E39" s="13"/>
      <c r="F39" s="13"/>
      <c r="G39" s="13"/>
      <c r="H39" s="13"/>
      <c r="I39" s="13"/>
      <c r="J39" s="13"/>
      <c r="K39" s="13"/>
    </row>
  </sheetData>
  <mergeCells count="10">
    <mergeCell ref="A1:H1"/>
    <mergeCell ref="A32:A36"/>
    <mergeCell ref="C32:C36"/>
    <mergeCell ref="B2:C2"/>
    <mergeCell ref="A8:A13"/>
    <mergeCell ref="C8:C13"/>
    <mergeCell ref="A17:A22"/>
    <mergeCell ref="C17:C22"/>
    <mergeCell ref="A25:A30"/>
    <mergeCell ref="C25:C30"/>
  </mergeCells>
  <printOptions horizontalCentered="1" verticalCentered="1"/>
  <pageMargins left="0.31496062992125984" right="0.23622047244094491" top="0.23622047244094491" bottom="0.31496062992125984" header="0.19685039370078741" footer="0.11811023622047245"/>
  <pageSetup scale="60" orientation="portrait" r:id="rId1"/>
  <headerFooter>
    <oddFooter>&amp;RMagdalena Zych Biuro Dyscypliny Finansów Publicznych &amp;Z&amp;F  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D1643AF25F8DA418A8D860F0A8CFC32" ma:contentTypeVersion="" ma:contentTypeDescription="Utwórz nowy dokument." ma:contentTypeScope="" ma:versionID="e8eea0622d6399ab98c0f0e3649f6aa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2D869E-FE4A-48A8-AABA-C8221F1BFD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495D21-7744-4CFD-B5C8-3AEB1DC68418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5F46872-7599-4E1C-A63B-5AF8E0A10F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4</vt:i4>
      </vt:variant>
    </vt:vector>
  </HeadingPairs>
  <TitlesOfParts>
    <vt:vector size="8" baseType="lpstr">
      <vt:lpstr>ZBIORCZO</vt:lpstr>
      <vt:lpstr>RIO</vt:lpstr>
      <vt:lpstr>Międzyresort.</vt:lpstr>
      <vt:lpstr>PORÓWN</vt:lpstr>
      <vt:lpstr>Międzyresort.!Obszar_wydruku</vt:lpstr>
      <vt:lpstr>PORÓWN!Obszar_wydruku</vt:lpstr>
      <vt:lpstr>RIO!Obszar_wydruku</vt:lpstr>
      <vt:lpstr>ZBIORCZO!Obszar_wydruku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Zych Magdalena</dc:creator>
  <cp:lastModifiedBy>Jedlińska Anna</cp:lastModifiedBy>
  <cp:lastPrinted>2021-02-19T10:25:42Z</cp:lastPrinted>
  <dcterms:created xsi:type="dcterms:W3CDTF">2012-12-06T08:26:34Z</dcterms:created>
  <dcterms:modified xsi:type="dcterms:W3CDTF">2021-03-16T13:46:01Z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0x0101006D1643AF25F8DA418A8D860F0A8CFC32</vt:lpwstr>
  </property>
</Properties>
</file>