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bra\DSR$\Wydzial V\ŻŁOBKI\Maluch\2019\rozstrzygnięcie\"/>
    </mc:Choice>
  </mc:AlternateContent>
  <bookViews>
    <workbookView xWindow="0" yWindow="0" windowWidth="28800" windowHeight="12000"/>
  </bookViews>
  <sheets>
    <sheet name="moduł 1 b" sheetId="1" r:id="rId1"/>
  </sheets>
  <definedNames>
    <definedName name="_xlnm._FilterDatabase" localSheetId="0" hidden="1">'moduł 1 b'!$A$1:$AF$126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" i="1" l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F33" i="1" s="1"/>
  <c r="AD34" i="1"/>
  <c r="AF34" i="1" s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F87" i="1" s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F99" i="1" s="1"/>
  <c r="AD100" i="1"/>
  <c r="AD101" i="1"/>
  <c r="AF101" i="1" s="1"/>
  <c r="AD102" i="1"/>
  <c r="AD103" i="1"/>
  <c r="AD104" i="1"/>
  <c r="AD105" i="1"/>
  <c r="AD106" i="1"/>
  <c r="AF106" i="1" s="1"/>
  <c r="AD107" i="1"/>
  <c r="AD108" i="1"/>
  <c r="AF108" i="1" s="1"/>
  <c r="AD109" i="1"/>
  <c r="AD110" i="1"/>
  <c r="AF110" i="1" s="1"/>
  <c r="AD111" i="1"/>
  <c r="AF111" i="1" s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6" i="1"/>
  <c r="T125" i="1" l="1"/>
  <c r="S125" i="1"/>
  <c r="O125" i="1"/>
  <c r="AF125" i="1" s="1"/>
  <c r="L125" i="1"/>
  <c r="H125" i="1"/>
  <c r="T124" i="1"/>
  <c r="S124" i="1"/>
  <c r="O124" i="1"/>
  <c r="AF124" i="1" s="1"/>
  <c r="L124" i="1"/>
  <c r="H124" i="1"/>
  <c r="T123" i="1"/>
  <c r="S123" i="1"/>
  <c r="O123" i="1"/>
  <c r="AF123" i="1" s="1"/>
  <c r="L123" i="1"/>
  <c r="H123" i="1"/>
  <c r="T122" i="1"/>
  <c r="S122" i="1"/>
  <c r="O122" i="1"/>
  <c r="AF122" i="1" s="1"/>
  <c r="L122" i="1"/>
  <c r="H122" i="1"/>
  <c r="T121" i="1"/>
  <c r="S121" i="1"/>
  <c r="O121" i="1"/>
  <c r="AF121" i="1" s="1"/>
  <c r="L121" i="1"/>
  <c r="H121" i="1"/>
  <c r="S120" i="1"/>
  <c r="O120" i="1"/>
  <c r="AF120" i="1" s="1"/>
  <c r="L120" i="1"/>
  <c r="H120" i="1"/>
  <c r="S119" i="1"/>
  <c r="O119" i="1"/>
  <c r="AF119" i="1" s="1"/>
  <c r="L119" i="1"/>
  <c r="H119" i="1"/>
  <c r="S118" i="1"/>
  <c r="O118" i="1"/>
  <c r="AF118" i="1" s="1"/>
  <c r="L118" i="1"/>
  <c r="H118" i="1"/>
  <c r="S117" i="1"/>
  <c r="O117" i="1"/>
  <c r="AF117" i="1" s="1"/>
  <c r="L117" i="1"/>
  <c r="H117" i="1"/>
  <c r="S116" i="1"/>
  <c r="O116" i="1"/>
  <c r="AF116" i="1" s="1"/>
  <c r="L116" i="1"/>
  <c r="H116" i="1"/>
  <c r="S115" i="1"/>
  <c r="O115" i="1"/>
  <c r="AF115" i="1" s="1"/>
  <c r="L115" i="1"/>
  <c r="H115" i="1"/>
  <c r="S114" i="1"/>
  <c r="O114" i="1"/>
  <c r="AF114" i="1" s="1"/>
  <c r="L114" i="1"/>
  <c r="H114" i="1"/>
  <c r="O113" i="1"/>
  <c r="AF113" i="1" s="1"/>
  <c r="L113" i="1"/>
  <c r="H113" i="1"/>
  <c r="T112" i="1"/>
  <c r="S112" i="1"/>
  <c r="O112" i="1"/>
  <c r="AF112" i="1" s="1"/>
  <c r="T111" i="1"/>
  <c r="S111" i="1"/>
  <c r="R111" i="1"/>
  <c r="T110" i="1"/>
  <c r="S110" i="1"/>
  <c r="R110" i="1"/>
  <c r="S109" i="1"/>
  <c r="O109" i="1"/>
  <c r="AF109" i="1" s="1"/>
  <c r="L109" i="1"/>
  <c r="H109" i="1"/>
  <c r="S108" i="1"/>
  <c r="L108" i="1"/>
  <c r="R108" i="1" s="1"/>
  <c r="S107" i="1"/>
  <c r="O107" i="1"/>
  <c r="AF107" i="1" s="1"/>
  <c r="L107" i="1"/>
  <c r="H107" i="1"/>
  <c r="S106" i="1"/>
  <c r="R106" i="1"/>
  <c r="S105" i="1"/>
  <c r="O105" i="1"/>
  <c r="AF105" i="1" s="1"/>
  <c r="L105" i="1"/>
  <c r="H105" i="1"/>
  <c r="S104" i="1"/>
  <c r="O104" i="1"/>
  <c r="AF104" i="1" s="1"/>
  <c r="L104" i="1"/>
  <c r="H104" i="1"/>
  <c r="S103" i="1"/>
  <c r="O103" i="1"/>
  <c r="AF103" i="1" s="1"/>
  <c r="L103" i="1"/>
  <c r="H103" i="1"/>
  <c r="S102" i="1"/>
  <c r="O102" i="1"/>
  <c r="AF102" i="1" s="1"/>
  <c r="L102" i="1"/>
  <c r="H102" i="1"/>
  <c r="S101" i="1"/>
  <c r="R101" i="1"/>
  <c r="S100" i="1"/>
  <c r="O100" i="1"/>
  <c r="AF100" i="1" s="1"/>
  <c r="L100" i="1"/>
  <c r="H100" i="1"/>
  <c r="S99" i="1"/>
  <c r="L99" i="1"/>
  <c r="R99" i="1" s="1"/>
  <c r="S98" i="1"/>
  <c r="O98" i="1"/>
  <c r="AF98" i="1" s="1"/>
  <c r="L98" i="1"/>
  <c r="H98" i="1"/>
  <c r="S97" i="1"/>
  <c r="O97" i="1"/>
  <c r="AF97" i="1" s="1"/>
  <c r="L97" i="1"/>
  <c r="H97" i="1"/>
  <c r="S96" i="1"/>
  <c r="O96" i="1"/>
  <c r="AF96" i="1" s="1"/>
  <c r="L96" i="1"/>
  <c r="S95" i="1"/>
  <c r="O95" i="1"/>
  <c r="AF95" i="1" s="1"/>
  <c r="L95" i="1"/>
  <c r="H95" i="1"/>
  <c r="T94" i="1"/>
  <c r="S94" i="1"/>
  <c r="O94" i="1"/>
  <c r="AF94" i="1" s="1"/>
  <c r="L94" i="1"/>
  <c r="H94" i="1"/>
  <c r="T93" i="1"/>
  <c r="S93" i="1"/>
  <c r="O93" i="1"/>
  <c r="AF93" i="1" s="1"/>
  <c r="L93" i="1"/>
  <c r="H93" i="1"/>
  <c r="T92" i="1"/>
  <c r="S92" i="1"/>
  <c r="O92" i="1"/>
  <c r="AF92" i="1" s="1"/>
  <c r="L92" i="1"/>
  <c r="H92" i="1"/>
  <c r="T91" i="1"/>
  <c r="S91" i="1"/>
  <c r="O91" i="1"/>
  <c r="AF91" i="1" s="1"/>
  <c r="L91" i="1"/>
  <c r="H91" i="1"/>
  <c r="T90" i="1"/>
  <c r="S90" i="1"/>
  <c r="O90" i="1"/>
  <c r="AF90" i="1" s="1"/>
  <c r="L90" i="1"/>
  <c r="H90" i="1"/>
  <c r="S89" i="1"/>
  <c r="O89" i="1"/>
  <c r="AF89" i="1" s="1"/>
  <c r="L89" i="1"/>
  <c r="H89" i="1"/>
  <c r="S88" i="1"/>
  <c r="O88" i="1"/>
  <c r="AF88" i="1" s="1"/>
  <c r="L88" i="1"/>
  <c r="H88" i="1"/>
  <c r="S87" i="1"/>
  <c r="L87" i="1"/>
  <c r="R87" i="1" s="1"/>
  <c r="S86" i="1"/>
  <c r="O86" i="1"/>
  <c r="AF86" i="1" s="1"/>
  <c r="L86" i="1"/>
  <c r="H86" i="1"/>
  <c r="S85" i="1"/>
  <c r="O85" i="1"/>
  <c r="AF85" i="1" s="1"/>
  <c r="L85" i="1"/>
  <c r="S84" i="1"/>
  <c r="O84" i="1"/>
  <c r="AF84" i="1" s="1"/>
  <c r="L84" i="1"/>
  <c r="H84" i="1"/>
  <c r="S83" i="1"/>
  <c r="O83" i="1"/>
  <c r="AF83" i="1" s="1"/>
  <c r="L83" i="1"/>
  <c r="H83" i="1"/>
  <c r="S82" i="1"/>
  <c r="O82" i="1"/>
  <c r="AF82" i="1" s="1"/>
  <c r="L82" i="1"/>
  <c r="H82" i="1"/>
  <c r="S81" i="1"/>
  <c r="O81" i="1"/>
  <c r="AF81" i="1" s="1"/>
  <c r="L81" i="1"/>
  <c r="H81" i="1"/>
  <c r="S80" i="1"/>
  <c r="O80" i="1"/>
  <c r="AF80" i="1" s="1"/>
  <c r="L80" i="1"/>
  <c r="H80" i="1"/>
  <c r="S79" i="1"/>
  <c r="O79" i="1"/>
  <c r="AF79" i="1" s="1"/>
  <c r="L79" i="1"/>
  <c r="H79" i="1"/>
  <c r="T78" i="1"/>
  <c r="S78" i="1"/>
  <c r="O78" i="1"/>
  <c r="AF78" i="1" s="1"/>
  <c r="L78" i="1"/>
  <c r="H78" i="1"/>
  <c r="T77" i="1"/>
  <c r="S77" i="1"/>
  <c r="O77" i="1"/>
  <c r="AF77" i="1" s="1"/>
  <c r="L77" i="1"/>
  <c r="H77" i="1"/>
  <c r="T76" i="1"/>
  <c r="P76" i="1"/>
  <c r="O76" i="1" s="1"/>
  <c r="AF76" i="1" s="1"/>
  <c r="L76" i="1"/>
  <c r="H76" i="1"/>
  <c r="T75" i="1"/>
  <c r="S75" i="1"/>
  <c r="O75" i="1"/>
  <c r="AF75" i="1" s="1"/>
  <c r="L75" i="1"/>
  <c r="H75" i="1"/>
  <c r="T74" i="1"/>
  <c r="S74" i="1"/>
  <c r="O74" i="1"/>
  <c r="AF74" i="1" s="1"/>
  <c r="L74" i="1"/>
  <c r="H74" i="1"/>
  <c r="T73" i="1"/>
  <c r="S73" i="1"/>
  <c r="O73" i="1"/>
  <c r="AF73" i="1" s="1"/>
  <c r="L73" i="1"/>
  <c r="H73" i="1"/>
  <c r="T72" i="1"/>
  <c r="S72" i="1"/>
  <c r="O72" i="1"/>
  <c r="AF72" i="1" s="1"/>
  <c r="L72" i="1"/>
  <c r="H72" i="1"/>
  <c r="T71" i="1"/>
  <c r="S71" i="1"/>
  <c r="O71" i="1"/>
  <c r="AF71" i="1" s="1"/>
  <c r="L71" i="1"/>
  <c r="H71" i="1"/>
  <c r="T70" i="1"/>
  <c r="S70" i="1"/>
  <c r="O70" i="1"/>
  <c r="AF70" i="1" s="1"/>
  <c r="L70" i="1"/>
  <c r="H70" i="1"/>
  <c r="T69" i="1"/>
  <c r="S69" i="1"/>
  <c r="O69" i="1"/>
  <c r="AF69" i="1" s="1"/>
  <c r="L69" i="1"/>
  <c r="H69" i="1"/>
  <c r="T68" i="1"/>
  <c r="S68" i="1"/>
  <c r="O68" i="1"/>
  <c r="AF68" i="1" s="1"/>
  <c r="L68" i="1"/>
  <c r="H68" i="1"/>
  <c r="T67" i="1"/>
  <c r="S67" i="1"/>
  <c r="O67" i="1"/>
  <c r="AF67" i="1" s="1"/>
  <c r="L67" i="1"/>
  <c r="H67" i="1"/>
  <c r="T66" i="1"/>
  <c r="S66" i="1"/>
  <c r="O66" i="1"/>
  <c r="AF66" i="1" s="1"/>
  <c r="L66" i="1"/>
  <c r="H66" i="1"/>
  <c r="T65" i="1"/>
  <c r="S65" i="1"/>
  <c r="O65" i="1"/>
  <c r="AF65" i="1" s="1"/>
  <c r="L65" i="1"/>
  <c r="H65" i="1"/>
  <c r="T64" i="1"/>
  <c r="S64" i="1"/>
  <c r="O64" i="1"/>
  <c r="AF64" i="1" s="1"/>
  <c r="L64" i="1"/>
  <c r="H64" i="1"/>
  <c r="T63" i="1"/>
  <c r="S63" i="1"/>
  <c r="O63" i="1"/>
  <c r="AF63" i="1" s="1"/>
  <c r="L63" i="1"/>
  <c r="H63" i="1"/>
  <c r="T62" i="1"/>
  <c r="S62" i="1"/>
  <c r="O62" i="1"/>
  <c r="AF62" i="1" s="1"/>
  <c r="L62" i="1"/>
  <c r="H62" i="1"/>
  <c r="T61" i="1"/>
  <c r="S61" i="1"/>
  <c r="O61" i="1"/>
  <c r="AF61" i="1" s="1"/>
  <c r="L61" i="1"/>
  <c r="H61" i="1"/>
  <c r="T60" i="1"/>
  <c r="S60" i="1"/>
  <c r="O60" i="1"/>
  <c r="AF60" i="1" s="1"/>
  <c r="L60" i="1"/>
  <c r="H60" i="1"/>
  <c r="T59" i="1"/>
  <c r="S59" i="1"/>
  <c r="O59" i="1"/>
  <c r="AF59" i="1" s="1"/>
  <c r="L59" i="1"/>
  <c r="H59" i="1"/>
  <c r="T58" i="1"/>
  <c r="S58" i="1"/>
  <c r="O58" i="1"/>
  <c r="AF58" i="1" s="1"/>
  <c r="L58" i="1"/>
  <c r="H58" i="1"/>
  <c r="T57" i="1"/>
  <c r="S57" i="1"/>
  <c r="O57" i="1"/>
  <c r="AF57" i="1" s="1"/>
  <c r="L57" i="1"/>
  <c r="H57" i="1"/>
  <c r="T56" i="1"/>
  <c r="S56" i="1"/>
  <c r="O56" i="1"/>
  <c r="AF56" i="1" s="1"/>
  <c r="L56" i="1"/>
  <c r="H56" i="1"/>
  <c r="T55" i="1"/>
  <c r="S55" i="1"/>
  <c r="O55" i="1"/>
  <c r="AF55" i="1" s="1"/>
  <c r="L55" i="1"/>
  <c r="H55" i="1"/>
  <c r="T54" i="1"/>
  <c r="S54" i="1"/>
  <c r="O54" i="1"/>
  <c r="AF54" i="1" s="1"/>
  <c r="L54" i="1"/>
  <c r="H54" i="1"/>
  <c r="T53" i="1"/>
  <c r="S53" i="1"/>
  <c r="O53" i="1"/>
  <c r="AF53" i="1" s="1"/>
  <c r="L53" i="1"/>
  <c r="H53" i="1"/>
  <c r="T52" i="1"/>
  <c r="S52" i="1"/>
  <c r="O52" i="1"/>
  <c r="AF52" i="1" s="1"/>
  <c r="L52" i="1"/>
  <c r="H52" i="1"/>
  <c r="T51" i="1"/>
  <c r="S51" i="1"/>
  <c r="O51" i="1"/>
  <c r="AF51" i="1" s="1"/>
  <c r="L51" i="1"/>
  <c r="H51" i="1"/>
  <c r="T50" i="1"/>
  <c r="S50" i="1"/>
  <c r="O50" i="1"/>
  <c r="AF50" i="1" s="1"/>
  <c r="L50" i="1"/>
  <c r="H50" i="1"/>
  <c r="T49" i="1"/>
  <c r="S49" i="1"/>
  <c r="O49" i="1"/>
  <c r="AF49" i="1" s="1"/>
  <c r="L49" i="1"/>
  <c r="H49" i="1"/>
  <c r="T48" i="1"/>
  <c r="S48" i="1"/>
  <c r="O48" i="1"/>
  <c r="AF48" i="1" s="1"/>
  <c r="L48" i="1"/>
  <c r="H48" i="1"/>
  <c r="T47" i="1"/>
  <c r="S47" i="1"/>
  <c r="O47" i="1"/>
  <c r="AF47" i="1" s="1"/>
  <c r="L47" i="1"/>
  <c r="H47" i="1"/>
  <c r="T46" i="1"/>
  <c r="S46" i="1"/>
  <c r="O46" i="1"/>
  <c r="AF46" i="1" s="1"/>
  <c r="L46" i="1"/>
  <c r="H46" i="1"/>
  <c r="T45" i="1"/>
  <c r="S45" i="1"/>
  <c r="O45" i="1"/>
  <c r="AF45" i="1" s="1"/>
  <c r="L45" i="1"/>
  <c r="H45" i="1"/>
  <c r="T44" i="1"/>
  <c r="S44" i="1"/>
  <c r="O44" i="1"/>
  <c r="AF44" i="1" s="1"/>
  <c r="L44" i="1"/>
  <c r="H44" i="1"/>
  <c r="T43" i="1"/>
  <c r="S43" i="1"/>
  <c r="O43" i="1"/>
  <c r="AF43" i="1" s="1"/>
  <c r="L43" i="1"/>
  <c r="H43" i="1"/>
  <c r="T42" i="1"/>
  <c r="S42" i="1"/>
  <c r="O42" i="1"/>
  <c r="AF42" i="1" s="1"/>
  <c r="L42" i="1"/>
  <c r="H42" i="1"/>
  <c r="T41" i="1"/>
  <c r="S41" i="1"/>
  <c r="O41" i="1"/>
  <c r="AF41" i="1" s="1"/>
  <c r="L41" i="1"/>
  <c r="H41" i="1"/>
  <c r="T40" i="1"/>
  <c r="S40" i="1"/>
  <c r="O40" i="1"/>
  <c r="AF40" i="1" s="1"/>
  <c r="L40" i="1"/>
  <c r="H40" i="1"/>
  <c r="T39" i="1"/>
  <c r="S39" i="1"/>
  <c r="O39" i="1"/>
  <c r="AF39" i="1" s="1"/>
  <c r="L39" i="1"/>
  <c r="H39" i="1"/>
  <c r="T38" i="1"/>
  <c r="S38" i="1"/>
  <c r="O38" i="1"/>
  <c r="AF38" i="1" s="1"/>
  <c r="L38" i="1"/>
  <c r="H38" i="1"/>
  <c r="T37" i="1"/>
  <c r="S37" i="1"/>
  <c r="O37" i="1"/>
  <c r="AF37" i="1" s="1"/>
  <c r="L37" i="1"/>
  <c r="H37" i="1"/>
  <c r="T36" i="1"/>
  <c r="S36" i="1"/>
  <c r="O36" i="1"/>
  <c r="AF36" i="1" s="1"/>
  <c r="L36" i="1"/>
  <c r="H36" i="1"/>
  <c r="T35" i="1"/>
  <c r="S35" i="1"/>
  <c r="O35" i="1"/>
  <c r="AF35" i="1" s="1"/>
  <c r="L35" i="1"/>
  <c r="H35" i="1"/>
  <c r="T34" i="1"/>
  <c r="S34" i="1"/>
  <c r="R34" i="1"/>
  <c r="H34" i="1"/>
  <c r="T33" i="1"/>
  <c r="S33" i="1"/>
  <c r="R33" i="1"/>
  <c r="T32" i="1"/>
  <c r="S32" i="1"/>
  <c r="O32" i="1"/>
  <c r="AF32" i="1" s="1"/>
  <c r="L32" i="1"/>
  <c r="H32" i="1"/>
  <c r="T31" i="1"/>
  <c r="S31" i="1"/>
  <c r="O31" i="1"/>
  <c r="AF31" i="1" s="1"/>
  <c r="L31" i="1"/>
  <c r="H31" i="1"/>
  <c r="T30" i="1"/>
  <c r="S30" i="1"/>
  <c r="O30" i="1"/>
  <c r="AF30" i="1" s="1"/>
  <c r="L30" i="1"/>
  <c r="H30" i="1"/>
  <c r="T29" i="1"/>
  <c r="S29" i="1"/>
  <c r="O29" i="1"/>
  <c r="AF29" i="1" s="1"/>
  <c r="L29" i="1"/>
  <c r="H29" i="1"/>
  <c r="T28" i="1"/>
  <c r="S28" i="1"/>
  <c r="O28" i="1"/>
  <c r="AF28" i="1" s="1"/>
  <c r="L28" i="1"/>
  <c r="H28" i="1"/>
  <c r="T27" i="1"/>
  <c r="S27" i="1"/>
  <c r="O27" i="1"/>
  <c r="AF27" i="1" s="1"/>
  <c r="L27" i="1"/>
  <c r="H27" i="1"/>
  <c r="T26" i="1"/>
  <c r="S26" i="1"/>
  <c r="O26" i="1"/>
  <c r="AF26" i="1" s="1"/>
  <c r="L26" i="1"/>
  <c r="H26" i="1"/>
  <c r="T25" i="1"/>
  <c r="S25" i="1"/>
  <c r="O25" i="1"/>
  <c r="AF25" i="1" s="1"/>
  <c r="L25" i="1"/>
  <c r="H25" i="1"/>
  <c r="T24" i="1"/>
  <c r="S24" i="1"/>
  <c r="O24" i="1"/>
  <c r="AF24" i="1" s="1"/>
  <c r="L24" i="1"/>
  <c r="H24" i="1"/>
  <c r="T23" i="1"/>
  <c r="S23" i="1"/>
  <c r="O23" i="1"/>
  <c r="AF23" i="1" s="1"/>
  <c r="L23" i="1"/>
  <c r="H23" i="1"/>
  <c r="T22" i="1"/>
  <c r="S22" i="1"/>
  <c r="O22" i="1"/>
  <c r="AF22" i="1" s="1"/>
  <c r="L22" i="1"/>
  <c r="H22" i="1"/>
  <c r="T21" i="1"/>
  <c r="S21" i="1"/>
  <c r="O21" i="1"/>
  <c r="AF21" i="1" s="1"/>
  <c r="L21" i="1"/>
  <c r="H21" i="1"/>
  <c r="T20" i="1"/>
  <c r="S20" i="1"/>
  <c r="O20" i="1"/>
  <c r="AF20" i="1" s="1"/>
  <c r="L20" i="1"/>
  <c r="H20" i="1"/>
  <c r="T19" i="1"/>
  <c r="S19" i="1"/>
  <c r="O19" i="1"/>
  <c r="AF19" i="1" s="1"/>
  <c r="L19" i="1"/>
  <c r="H19" i="1"/>
  <c r="T18" i="1"/>
  <c r="S18" i="1"/>
  <c r="O18" i="1"/>
  <c r="AF18" i="1" s="1"/>
  <c r="L18" i="1"/>
  <c r="H18" i="1"/>
  <c r="T17" i="1"/>
  <c r="S17" i="1"/>
  <c r="O17" i="1"/>
  <c r="AF17" i="1" s="1"/>
  <c r="L17" i="1"/>
  <c r="H17" i="1"/>
  <c r="T16" i="1"/>
  <c r="S16" i="1"/>
  <c r="O16" i="1"/>
  <c r="AF16" i="1" s="1"/>
  <c r="L16" i="1"/>
  <c r="H16" i="1"/>
  <c r="T15" i="1"/>
  <c r="S15" i="1"/>
  <c r="O15" i="1"/>
  <c r="AF15" i="1" s="1"/>
  <c r="L15" i="1"/>
  <c r="H15" i="1"/>
  <c r="T14" i="1"/>
  <c r="S14" i="1"/>
  <c r="O14" i="1"/>
  <c r="AF14" i="1" s="1"/>
  <c r="L14" i="1"/>
  <c r="H14" i="1"/>
  <c r="T13" i="1"/>
  <c r="S13" i="1"/>
  <c r="O13" i="1"/>
  <c r="AF13" i="1" s="1"/>
  <c r="L13" i="1"/>
  <c r="H13" i="1"/>
  <c r="T12" i="1"/>
  <c r="S12" i="1"/>
  <c r="O12" i="1"/>
  <c r="AF12" i="1" s="1"/>
  <c r="L12" i="1"/>
  <c r="H12" i="1"/>
  <c r="T11" i="1"/>
  <c r="S11" i="1"/>
  <c r="O11" i="1"/>
  <c r="AF11" i="1" s="1"/>
  <c r="L11" i="1"/>
  <c r="H11" i="1"/>
  <c r="T10" i="1"/>
  <c r="S10" i="1"/>
  <c r="O10" i="1"/>
  <c r="AF10" i="1" s="1"/>
  <c r="L10" i="1"/>
  <c r="H10" i="1"/>
  <c r="T9" i="1"/>
  <c r="S9" i="1"/>
  <c r="O9" i="1"/>
  <c r="AF9" i="1" s="1"/>
  <c r="L9" i="1"/>
  <c r="H9" i="1"/>
  <c r="T8" i="1"/>
  <c r="S8" i="1"/>
  <c r="O8" i="1"/>
  <c r="AF8" i="1" s="1"/>
  <c r="L8" i="1"/>
  <c r="H8" i="1"/>
  <c r="T7" i="1"/>
  <c r="S7" i="1"/>
  <c r="O7" i="1"/>
  <c r="AF7" i="1" s="1"/>
  <c r="L7" i="1"/>
  <c r="H7" i="1"/>
  <c r="T6" i="1"/>
  <c r="S6" i="1"/>
  <c r="O6" i="1"/>
  <c r="L6" i="1"/>
  <c r="H6" i="1"/>
  <c r="R50" i="1" l="1"/>
  <c r="R54" i="1"/>
  <c r="R56" i="1"/>
  <c r="R72" i="1"/>
  <c r="R27" i="1"/>
  <c r="R29" i="1"/>
  <c r="R36" i="1"/>
  <c r="AF6" i="1"/>
  <c r="R49" i="1"/>
  <c r="R119" i="1"/>
  <c r="R123" i="1"/>
  <c r="R80" i="1"/>
  <c r="R82" i="1"/>
  <c r="R8" i="1"/>
  <c r="R10" i="1"/>
  <c r="R12" i="1"/>
  <c r="R18" i="1"/>
  <c r="R24" i="1"/>
  <c r="R73" i="1"/>
  <c r="S76" i="1"/>
  <c r="R107" i="1"/>
  <c r="R115" i="1"/>
  <c r="R16" i="1"/>
  <c r="R60" i="1"/>
  <c r="R62" i="1"/>
  <c r="R64" i="1"/>
  <c r="R68" i="1"/>
  <c r="R88" i="1"/>
  <c r="R95" i="1"/>
  <c r="R113" i="1"/>
  <c r="R19" i="1"/>
  <c r="R23" i="1"/>
  <c r="R37" i="1"/>
  <c r="R41" i="1"/>
  <c r="R45" i="1"/>
  <c r="R14" i="1"/>
  <c r="R70" i="1"/>
  <c r="R96" i="1"/>
  <c r="R6" i="1"/>
  <c r="R7" i="1"/>
  <c r="R20" i="1"/>
  <c r="R22" i="1"/>
  <c r="R31" i="1"/>
  <c r="R74" i="1"/>
  <c r="R84" i="1"/>
  <c r="R104" i="1"/>
  <c r="R109" i="1"/>
  <c r="R121" i="1"/>
  <c r="R11" i="1"/>
  <c r="R15" i="1"/>
  <c r="R26" i="1"/>
  <c r="R38" i="1"/>
  <c r="R46" i="1"/>
  <c r="R51" i="1"/>
  <c r="R53" i="1"/>
  <c r="R57" i="1"/>
  <c r="R61" i="1"/>
  <c r="R65" i="1"/>
  <c r="R69" i="1"/>
  <c r="R81" i="1"/>
  <c r="R116" i="1"/>
  <c r="R43" i="1"/>
  <c r="R58" i="1"/>
  <c r="R66" i="1"/>
  <c r="R75" i="1"/>
  <c r="R79" i="1"/>
  <c r="R92" i="1"/>
  <c r="R102" i="1"/>
  <c r="R103" i="1"/>
  <c r="R13" i="1"/>
  <c r="R21" i="1"/>
  <c r="R35" i="1"/>
  <c r="R39" i="1"/>
  <c r="R42" i="1"/>
  <c r="R55" i="1"/>
  <c r="R63" i="1"/>
  <c r="R71" i="1"/>
  <c r="R78" i="1"/>
  <c r="R91" i="1"/>
  <c r="R94" i="1"/>
  <c r="R97" i="1"/>
  <c r="R98" i="1"/>
  <c r="R100" i="1"/>
  <c r="R9" i="1"/>
  <c r="R17" i="1"/>
  <c r="R25" i="1"/>
  <c r="R47" i="1"/>
  <c r="R59" i="1"/>
  <c r="R67" i="1"/>
  <c r="R77" i="1"/>
  <c r="R83" i="1"/>
  <c r="R85" i="1"/>
  <c r="R89" i="1"/>
  <c r="R90" i="1"/>
  <c r="R114" i="1"/>
  <c r="R117" i="1"/>
  <c r="R118" i="1"/>
  <c r="R122" i="1"/>
  <c r="R125" i="1"/>
  <c r="R28" i="1"/>
  <c r="R32" i="1"/>
  <c r="R30" i="1"/>
  <c r="R40" i="1"/>
  <c r="R44" i="1"/>
  <c r="R48" i="1"/>
  <c r="R52" i="1"/>
  <c r="R76" i="1"/>
  <c r="R105" i="1"/>
  <c r="R120" i="1"/>
  <c r="R124" i="1"/>
  <c r="R86" i="1"/>
  <c r="R93" i="1"/>
  <c r="R112" i="1"/>
</calcChain>
</file>

<file path=xl/sharedStrings.xml><?xml version="1.0" encoding="utf-8"?>
<sst xmlns="http://schemas.openxmlformats.org/spreadsheetml/2006/main" count="1124" uniqueCount="311">
  <si>
    <t>Lp.</t>
  </si>
  <si>
    <r>
      <t>Instytucja (nazwa, adres)</t>
    </r>
    <r>
      <rPr>
        <vertAlign val="superscript"/>
        <sz val="7"/>
        <rFont val="Arial"/>
        <family val="2"/>
        <charset val="238"/>
      </rPr>
      <t>1</t>
    </r>
  </si>
  <si>
    <t>Nazwa gminy, na terenie której będą tworzone miejsca opieki</t>
  </si>
  <si>
    <r>
      <t>Kod terytorialny GUS gminy, na terenie któej będą tworzone miejsca opieki</t>
    </r>
    <r>
      <rPr>
        <vertAlign val="superscript"/>
        <sz val="7"/>
        <rFont val="Arial"/>
        <family val="2"/>
        <charset val="238"/>
      </rPr>
      <t>2</t>
    </r>
  </si>
  <si>
    <t>Liczba tworzonych miejsc</t>
  </si>
  <si>
    <t>Wydatki na tworzenie miejsc</t>
  </si>
  <si>
    <t>Koszty realizacji zadania OGÓŁEM (zł), z tego:</t>
  </si>
  <si>
    <r>
      <t xml:space="preserve">Kwota dofinansowania na tworzenie miejsca w żłobku lub klubie dziecięcym/ 1 tworzone miejsce </t>
    </r>
    <r>
      <rPr>
        <vertAlign val="superscript"/>
        <sz val="7"/>
        <rFont val="Arial"/>
        <family val="2"/>
        <charset val="238"/>
      </rPr>
      <t>3</t>
    </r>
  </si>
  <si>
    <r>
      <t xml:space="preserve">Kwota dofinansowania na tworzenie miejsca u dziennego opiekuna/ 1 tworzone miejsce </t>
    </r>
    <r>
      <rPr>
        <vertAlign val="superscript"/>
        <sz val="7"/>
        <rFont val="Arial"/>
        <family val="2"/>
        <charset val="238"/>
      </rPr>
      <t>4</t>
    </r>
  </si>
  <si>
    <r>
      <t xml:space="preserve">Podmiot wnioskujący </t>
    </r>
    <r>
      <rPr>
        <vertAlign val="superscript"/>
        <sz val="7"/>
        <rFont val="Arial"/>
        <family val="2"/>
        <charset val="238"/>
      </rPr>
      <t>6</t>
    </r>
  </si>
  <si>
    <r>
      <t xml:space="preserve">Czy w gminie, na terenie której tworzone będą miejsca opieki, funkcjonuje powszechny system dofinansowania pobytu dzieci w insytucjach opieki? </t>
    </r>
    <r>
      <rPr>
        <vertAlign val="superscript"/>
        <sz val="7"/>
        <rFont val="Arial"/>
        <family val="2"/>
        <charset val="238"/>
      </rPr>
      <t>7,8</t>
    </r>
  </si>
  <si>
    <r>
      <t xml:space="preserve">Czy w gminie, na terenie której tworzone będą miejsca opieki funkcjonują żłobki lub kluby dziecięce? </t>
    </r>
    <r>
      <rPr>
        <vertAlign val="superscript"/>
        <sz val="7"/>
        <rFont val="Arial"/>
        <family val="2"/>
        <charset val="238"/>
      </rPr>
      <t>8</t>
    </r>
  </si>
  <si>
    <t>gmina</t>
  </si>
  <si>
    <t>powiat</t>
  </si>
  <si>
    <t>samorząd województwa</t>
  </si>
  <si>
    <t>WK</t>
  </si>
  <si>
    <t>PK</t>
  </si>
  <si>
    <t>GK</t>
  </si>
  <si>
    <t>typ gminy</t>
  </si>
  <si>
    <t>Ogółem:</t>
  </si>
  <si>
    <t>żłobek</t>
  </si>
  <si>
    <t>klub dziecięcy</t>
  </si>
  <si>
    <t>dzienny opiekun</t>
  </si>
  <si>
    <t>Środki własne (zł), z tego:</t>
  </si>
  <si>
    <t>na żłobek i klub dziecięcy</t>
  </si>
  <si>
    <t>na dziennego opiekuna</t>
  </si>
  <si>
    <t>Dofinansowanie (zł), 
z tego:</t>
  </si>
  <si>
    <t>8 (9+10+11)</t>
  </si>
  <si>
    <t>12 (13+14)</t>
  </si>
  <si>
    <t>15 (16+17)</t>
  </si>
  <si>
    <t>18 (12+15)</t>
  </si>
  <si>
    <t>Żłobek przy ul. Wolności 39 w Bielawie</t>
  </si>
  <si>
    <t>Bielawa</t>
  </si>
  <si>
    <t>02</t>
  </si>
  <si>
    <t>01</t>
  </si>
  <si>
    <t>1</t>
  </si>
  <si>
    <t>x</t>
  </si>
  <si>
    <t>tak</t>
  </si>
  <si>
    <t>Żłobek Gminny, ul. Grunwakdzka 37, 58-340 Głuszyca</t>
  </si>
  <si>
    <t>Głuszyca</t>
  </si>
  <si>
    <t>21</t>
  </si>
  <si>
    <t>05</t>
  </si>
  <si>
    <t>3</t>
  </si>
  <si>
    <t>nie</t>
  </si>
  <si>
    <t>Żłobek Samorządowy Nr 8 w Wałbrzychu, ul. Sosnowa 25a, 58-307 Wałbrzych</t>
  </si>
  <si>
    <t>Wałbrzych</t>
  </si>
  <si>
    <t>65</t>
  </si>
  <si>
    <t>Żłobek Miejski "Bajkowa Kraina" ul. Wł. Łokietka 14a, 58-130 Żarów</t>
  </si>
  <si>
    <t>Żarów</t>
  </si>
  <si>
    <t>19</t>
  </si>
  <si>
    <t>08</t>
  </si>
  <si>
    <t>Żłobek Gminny w Oleśnicy, ul. Wileńska 32a, 56-400 Oleśnica</t>
  </si>
  <si>
    <t>Oleśnica</t>
  </si>
  <si>
    <t>14</t>
  </si>
  <si>
    <t>06</t>
  </si>
  <si>
    <t>2</t>
  </si>
  <si>
    <t>Żłobek Publiczny w Ząbkowicach Śląskich, ul. Krzywa 2, 57-200 Ząbkowice Śl.</t>
  </si>
  <si>
    <t>Ząbkowice Śląskie</t>
  </si>
  <si>
    <t>24</t>
  </si>
  <si>
    <t>Żłobek Miejski w Jedlinie Zdroju, ul. Słowackiego 5, 58-330 Jedlina Zdrój</t>
  </si>
  <si>
    <t>Jedlina Zdrój</t>
  </si>
  <si>
    <t>Żłobek Miejski w Lubaniu, ul. Różana 1, 59-800 Lubań</t>
  </si>
  <si>
    <t>Gmina Miejska Lubań</t>
  </si>
  <si>
    <t>10</t>
  </si>
  <si>
    <t>Gminny Żłobek "Muchomorek" w Jędrzychowicach, Jędrzychowice 74, 59-900 Zgorzelec</t>
  </si>
  <si>
    <t>Gmina Zgorzelec</t>
  </si>
  <si>
    <t>25</t>
  </si>
  <si>
    <t>07</t>
  </si>
  <si>
    <t>Żłobek Miejski "Bajkowa Kraina" w Gryfowie Śląskim, ul. Floriańska 23, 59-620 Gryfów Śląski</t>
  </si>
  <si>
    <t>Gmina i Miasto Gryfów Śląski</t>
  </si>
  <si>
    <t>12</t>
  </si>
  <si>
    <t>Żłobek Publiczny "Szczęśliwe Misie", ul. Klonowa, 55-320 Malczyce</t>
  </si>
  <si>
    <t>Gmina Malczyce</t>
  </si>
  <si>
    <t>18</t>
  </si>
  <si>
    <t>Żłobek Gminny "Wesołe Skrzaty", ul. Wrocławska, 55-311 Kostomłoty</t>
  </si>
  <si>
    <t>Gmina Kostomłoty</t>
  </si>
  <si>
    <t>Żłobek Gminny w Dzierżoniowie, ul. Ząbkowicka 70, 58200 Dzierżoniów</t>
  </si>
  <si>
    <t>Gmina Dzierżoniów</t>
  </si>
  <si>
    <t>Żłobek Publiczny w Środzie śląskiej, ul. Wierzbowa 1, 55-300 Środa Śląska</t>
  </si>
  <si>
    <t>Gmina Środa Śląska</t>
  </si>
  <si>
    <t>04</t>
  </si>
  <si>
    <t>4</t>
  </si>
  <si>
    <t>Żłobek Publiczny w Wilkszynie, ul. Błotna, 55-330 Miękinia</t>
  </si>
  <si>
    <t>Gmina Miękinia</t>
  </si>
  <si>
    <t>03</t>
  </si>
  <si>
    <t>Żłobek Gminny Tęczowa Kraina, ul. Zofii Kosszak-Szczuckiej, Legnickie Pole</t>
  </si>
  <si>
    <t>Gmina Legnickie Pole</t>
  </si>
  <si>
    <t>09</t>
  </si>
  <si>
    <t>Wrocławski Zespół Żłobków, Filia żłobka przy ul. K. i M. Barskich, Wrocław</t>
  </si>
  <si>
    <t>Gmina Wrocław</t>
  </si>
  <si>
    <t>64</t>
  </si>
  <si>
    <t>Żłobek Miejski nr 1, ul. Andromedy 23, 67-200 Głogów</t>
  </si>
  <si>
    <t>Gmina Miejska Głogów</t>
  </si>
  <si>
    <t>Filia Publicznego Żłobka w Wińsku, ul. Szkolna 4, 56-160 Wińsko</t>
  </si>
  <si>
    <t>Gmina Wińsko</t>
  </si>
  <si>
    <t>22</t>
  </si>
  <si>
    <t>Żłobek Miejski nr 2, ul. Księcia Bolka 17, 58-160 Świebodzice</t>
  </si>
  <si>
    <t>Gmina Świebodzice</t>
  </si>
  <si>
    <t xml:space="preserve">Żłobek, ul. Sępoleńska 12, 89-520 Gostycyn </t>
  </si>
  <si>
    <t>Gostycyn</t>
  </si>
  <si>
    <t>16</t>
  </si>
  <si>
    <t>Żłobek w Centrum Małego Dziecka i Rodziny ul. Młyńska 33, 89-400 Sępólno Krajeńskie</t>
  </si>
  <si>
    <t xml:space="preserve">Sępólno Krajeńskie </t>
  </si>
  <si>
    <t>13</t>
  </si>
  <si>
    <t>Sępólno Krajeńskie</t>
  </si>
  <si>
    <t>Żłobek "Bąbelek" w Nicwałdzie, Nicwałd 60,86-330 Mełno</t>
  </si>
  <si>
    <t>Gruta</t>
  </si>
  <si>
    <t xml:space="preserve">Gruta </t>
  </si>
  <si>
    <t>Klub Dziecięcy nr 2 w Więcborku,ul. Gdańska 13, 89-410 Więcbork</t>
  </si>
  <si>
    <t>Więcbork</t>
  </si>
  <si>
    <t>Samorządowy Żłobek w Adamowie, ul. Ks. Sz. Grzymały 2, 21-412 Adamów</t>
  </si>
  <si>
    <t>Gmina Adamów</t>
  </si>
  <si>
    <t>11</t>
  </si>
  <si>
    <t>X</t>
  </si>
  <si>
    <t>Żłobek Miejski w Świdniku, ul. B. Kopera, 21-040 Świdnik</t>
  </si>
  <si>
    <t>Gmina Miejska Świdnik</t>
  </si>
  <si>
    <t>17</t>
  </si>
  <si>
    <t>Żłobek Gminny Bajkowa Kraina w Niemcach, ul. Lubelska 182, 21-025 Niemce</t>
  </si>
  <si>
    <t>Gmina Niemce</t>
  </si>
  <si>
    <t>Żłobek Miejski "Chełmskie Niedźwiadki" w Chełmie, ul. Wolności 20, 22-100 Chełm</t>
  </si>
  <si>
    <t>Miasto Chełm</t>
  </si>
  <si>
    <t>62</t>
  </si>
  <si>
    <t>Żłobek Miejski ul. Matejki  30, 67-100 Nowa Sól</t>
  </si>
  <si>
    <t>Gmina Nowa Sól - Miasto</t>
  </si>
  <si>
    <t>Klub Dziecięcy nr 2, ul Mickiewicza 26, 66-440 Skwierzyna</t>
  </si>
  <si>
    <t>Gmina Skwierzyna</t>
  </si>
  <si>
    <t>Żłobek Miejski z Oddziałami Integracyjnymi TUPTUŚ                   ul. Murarska 1, 96-200 Rawa Mazowiecka</t>
  </si>
  <si>
    <t>Rawa Mazowiecka</t>
  </si>
  <si>
    <t>NIE</t>
  </si>
  <si>
    <t>TAK</t>
  </si>
  <si>
    <t>Miejski Zespół Żłobków w Łodzi – żłobek przy ul. Jugosłowiańskiej 6,   92-720 Łódź</t>
  </si>
  <si>
    <t xml:space="preserve"> Łódź – Widzew</t>
  </si>
  <si>
    <t>61</t>
  </si>
  <si>
    <t>9</t>
  </si>
  <si>
    <t>Miejski Zespół Żłobków w Łodzi – żłobek przy ul. Kmicica 5,               92-433 Łódź</t>
  </si>
  <si>
    <t>Łódź – Widzew</t>
  </si>
  <si>
    <t>Miejski Zespół Żłobków w Łodzi – żłobek nr 18,                                   Al. Harcerzy Zatorowców 4,             91-144 Łódź</t>
  </si>
  <si>
    <t>Łódź – Bałuty</t>
  </si>
  <si>
    <t>Samorządowy Żłobek nr 1                  w Tomaszowie Mazowieckim,              ul. Strzelecka 14, 97-200 Tomaszów Mazowiecki</t>
  </si>
  <si>
    <t>Tomaszów Mazowiecki</t>
  </si>
  <si>
    <t>instytucja w trakcie tworzenia,          ul. Kościelna 7, 98-320 Osjaków</t>
  </si>
  <si>
    <t>Osjaków</t>
  </si>
  <si>
    <t>Żłobek nr 2, ul. Wiejska  29, 33-100 Tarnów</t>
  </si>
  <si>
    <t>Gmina Miasta Tarnowa</t>
  </si>
  <si>
    <t>63</t>
  </si>
  <si>
    <t>Drwinia 173, 32-709 Drwinia</t>
  </si>
  <si>
    <t>Drwinia</t>
  </si>
  <si>
    <t>Klub dziecięcy w Strzegowej, Strzegowa 92, 32-340 Wolbrom</t>
  </si>
  <si>
    <t>Wolbrom</t>
  </si>
  <si>
    <t>Żłobek - zakup lokalu, Kraków</t>
  </si>
  <si>
    <t>Kraków</t>
  </si>
  <si>
    <t>Samorządowy Żłobek "MAŁE MISIE" Wysiołek Luborzycki 160B, 32-010 Luborzyca</t>
  </si>
  <si>
    <t>Kocmyrzów-Luborzyca</t>
  </si>
  <si>
    <t>Gminny Żłobek w Brzeznej, Brzezna 245, 33-386 Podegrodzie</t>
  </si>
  <si>
    <t>Podegrodzie</t>
  </si>
  <si>
    <t>Żłobek Miejski przy Miejskim Przedszkolu nr 1 w Gorlicach, ul. Wł. Jagiełły 9, 38-300 Gorlice</t>
  </si>
  <si>
    <t>Miasto Gorlice</t>
  </si>
  <si>
    <t>Publiczny Żłobek "Kącik dla Maluszka", ul. Adama Gorczyńskiego 1, 34-114 Brzeźnica</t>
  </si>
  <si>
    <t>Brzeźnica</t>
  </si>
  <si>
    <t>Żłobek, ul. Pachla, 32-050 Skawina</t>
  </si>
  <si>
    <t>Skawina</t>
  </si>
  <si>
    <t>Samorządowy Żłobek nr 2, os. Gen. Sikorskiego 15A, 32-200 Miechów</t>
  </si>
  <si>
    <t>Miechów</t>
  </si>
  <si>
    <t>Żłobek ul. Rabsztyńska 3, 32-310 Klucze</t>
  </si>
  <si>
    <t>Klucze</t>
  </si>
  <si>
    <t>Żłobek Miejski nr 2, ul. Podhalańska 38, 33-300 Nowy Sącz</t>
  </si>
  <si>
    <t>Nowy Sącz</t>
  </si>
  <si>
    <t>Żłobek Miejski nr 3, ul. Kusocińskiego, 33-300 Nowy Sącz</t>
  </si>
  <si>
    <t>Gmina Szerzyny, dz. ew. nr 1212/4 w Szerzynach</t>
  </si>
  <si>
    <t>Szerzyny</t>
  </si>
  <si>
    <t>Żłobek Samorządowy w Dobrzykowie, ul. Obrońców Dobrzykowa 65, 09-530 Gąbin</t>
  </si>
  <si>
    <t>Gąbin</t>
  </si>
  <si>
    <t>Żłobek Miejski nr 2 w Płocku, ul. Gen. F. Kleeberga 3, 09-410 Płock</t>
  </si>
  <si>
    <t>Płock</t>
  </si>
  <si>
    <t>Żłobek Miejski nr 3 w Płocku, ul. Płoskiego 3, 09-400 Płock</t>
  </si>
  <si>
    <t>Żłobek Miejski nr 4 w Płocku, ul. Lachmana 10, 09-407 Płock</t>
  </si>
  <si>
    <t>Publiczny Żłobek Miejski w Kozienicach, ul. Marii Skłodowskiej-Curie 3, 26-900 Kozienice</t>
  </si>
  <si>
    <t>Kozienice</t>
  </si>
  <si>
    <t>Gminny Klub Dziecięcy w Bielanach Jarosławach, Bielany Jarosławy 65, 08-311 Bielany</t>
  </si>
  <si>
    <t>Bielany</t>
  </si>
  <si>
    <t>29</t>
  </si>
  <si>
    <t>Żłobek Gminny, Sobienki 13 A, 08-445 Osieck</t>
  </si>
  <si>
    <t>Osieck</t>
  </si>
  <si>
    <t>Klub Dziecięcy "Wesołe Drobinki", ul. Spółdzielcza 10a, 09-210 Drobin</t>
  </si>
  <si>
    <t>Drobin</t>
  </si>
  <si>
    <t>Żłobek Gminny, ul. Nurska 67, 07-320 Małkinia Górna</t>
  </si>
  <si>
    <t>Małkinia Górna</t>
  </si>
  <si>
    <t>Gminny Żłobek nr 2 w Chodowie, Chodów, ul. Sokołowska 75, 08-110 Siedlce</t>
  </si>
  <si>
    <t>Siedlce</t>
  </si>
  <si>
    <t>26</t>
  </si>
  <si>
    <t>Złobek Miejski w Otwocku, ul. Wronia 7, 05-400 Otwock</t>
  </si>
  <si>
    <t>Otwock</t>
  </si>
  <si>
    <t>Gminny Żłobek "Gucio", ul. Spółdzielcza, 96-321 Żabia Wola</t>
  </si>
  <si>
    <t>Żabia Wola</t>
  </si>
  <si>
    <t>Żłobek, ul. Cynamonowa 7, 02-777 Warszawa</t>
  </si>
  <si>
    <t>Warszawa</t>
  </si>
  <si>
    <t>Żłobek, ul. Kazury, 02-795 Warszawa</t>
  </si>
  <si>
    <t>Żłobek w Osiedlu Zielona, ul. Łaguny 1, 05-075 Warszawa</t>
  </si>
  <si>
    <t>Żłobek Miejski 
ul. Wałowa 4, 48-100 Głubczyce</t>
  </si>
  <si>
    <t>Głubczyce</t>
  </si>
  <si>
    <t>Żłobek 
ul. Wyszyńskiego 14, 47-100 Strzelce Opolskie</t>
  </si>
  <si>
    <t xml:space="preserve">Strzelce Opolskie </t>
  </si>
  <si>
    <t>Żłobek Miejski w Oleśnie ul.Kościuszki 9 46-300 Olesno</t>
  </si>
  <si>
    <t>Olesno</t>
  </si>
  <si>
    <t>Żłobek Miejski "Tęczowy Świat" 
ul Gaj 3, 49-300 Brzeg</t>
  </si>
  <si>
    <t>Brzeg</t>
  </si>
  <si>
    <t>Żłobek nr 3  
ul. Piotra Skargi 25
47-224 Kędzierzyn-Koźle</t>
  </si>
  <si>
    <t>Kędzierzyn-Koźle</t>
  </si>
  <si>
    <t>Żłobek w Nysie 
ul. 11 listopada 
48-303 Nysa (działki 50,51 k.m.48)</t>
  </si>
  <si>
    <t>Nysa</t>
  </si>
  <si>
    <t>Żłobek w Korfantowie 
ul. 3 Maja 12,48-317 Korfantów</t>
  </si>
  <si>
    <t>Korfantów</t>
  </si>
  <si>
    <t>Żłobek nr 1, ul. Piękna 18,                        35-242 Rzeszów</t>
  </si>
  <si>
    <t>Gmina Miasto Rzeszów</t>
  </si>
  <si>
    <t>Żłobek nr 3, ul. Rataja 6a,                                 35-116 Rzeszów</t>
  </si>
  <si>
    <t>Żłobek nr 8, ul. Pułaskiego 3b,                       35-011 Rzeszów</t>
  </si>
  <si>
    <t>Żłobek nr 9, ul. Podwisłocze 20b,                        35-309 Rzeszów</t>
  </si>
  <si>
    <t>Żłobek nr 10, ul. Starzyńskiego 19,                        35-508 Rzeszów</t>
  </si>
  <si>
    <t>Żłobek nr 11, Al. Krzyżanowskiego 22, 35-239 Rzeszów</t>
  </si>
  <si>
    <t>Żłobek Gminny w Bratkowicach,                 36-055 Bratkowice 407A</t>
  </si>
  <si>
    <t>Gmina Świlcza</t>
  </si>
  <si>
    <t>Żłobek Samorządowy w Wiśniowej, 38-124 Wiśniowa 76B</t>
  </si>
  <si>
    <t>Gmina Wiśniowa</t>
  </si>
  <si>
    <t xml:space="preserve">Żłobek Miejski nr 2, ul. Orzeszkowej 7a, 39-400 Tarnobrzeg </t>
  </si>
  <si>
    <t>Gmina Miasto Tarnobrzeg</t>
  </si>
  <si>
    <t>Klub dziecięcy Maluszek w Błażowej, ul. Armii Krajowej 11, 36-030 Błażowa</t>
  </si>
  <si>
    <t>Gmina Błażowa</t>
  </si>
  <si>
    <t>Akademia Maluszka Słodki Bobasek,  ul. Przemysłowa 3/31, 36-040 Boguchwała</t>
  </si>
  <si>
    <t>Gmina Boguchwała</t>
  </si>
  <si>
    <t>Żłobek Miejski w Suwałkach, ul. Kościuszki 6, 16-400 Suwałki</t>
  </si>
  <si>
    <t>Suwałki</t>
  </si>
  <si>
    <t>20</t>
  </si>
  <si>
    <t>Miejski Żłobek Nr 1 "Króla Maciusia" w Pruszczu Gdańskim, Filia Nr 2, ul. Niepodległości 10,     83-000 Pruszcz Gdański</t>
  </si>
  <si>
    <t>Gmina Miejska Pruszc Gdański ul. Grunwaldzka 20 83-000 Pruszcz Gdański</t>
  </si>
  <si>
    <t>Żłobek Nr 2 przy Zespole Żłobków Miejskich w Słupsku, ul. 3-go Maja 78, 78-200 Słupsk</t>
  </si>
  <si>
    <t>Miasto Słupsk ul. Plac Zwycięstwa 3 76-200 Słupsk</t>
  </si>
  <si>
    <t>Żłobek "Puchatek" ul. Armi Krajowej 58, 81-843 Sopot</t>
  </si>
  <si>
    <t>Gmina Miasta Sopot ul. Kościuszki 25/27, 81-704 Sopot</t>
  </si>
  <si>
    <t>Żłobek Samorządowy w Krokowej, ul. Szkolna 6, 84-110 Krokowa</t>
  </si>
  <si>
    <t>Gmina Krokowa, ul. Żarnowiecka 29, 84-110 Krokowa</t>
  </si>
  <si>
    <t>Żłobek Miejski w Katowicach: Oddział przy ul. Boya Żeleńskiego 30A, 40-750 Katowice</t>
  </si>
  <si>
    <t>Katowice</t>
  </si>
  <si>
    <t>69</t>
  </si>
  <si>
    <t>Żłobek Miejski w Katowicach: Oddział przy al. Krzywoustego 9, 40-870 Katowice</t>
  </si>
  <si>
    <t>Klub dziecięcy nr 4, ul.Szkolna 13, 41-600 Świętochłowice</t>
  </si>
  <si>
    <t>Świętochłowice</t>
  </si>
  <si>
    <t>76</t>
  </si>
  <si>
    <t>Klub dziecięcy nr 5, ul.Szkolna 13, 41-600 Świętochłowice</t>
  </si>
  <si>
    <t>Szkoła Podstawowa nr 8, ul. Targowa 6, 43-502 Czechowice-Dziedzice</t>
  </si>
  <si>
    <t>Czechowice-Dziedzice</t>
  </si>
  <si>
    <t>Miejski Żłobek w Pyskowicach, ul. Paderewskiego 5, 44-120 Pyskowice</t>
  </si>
  <si>
    <t>Pyskowice</t>
  </si>
  <si>
    <t>Żłobek Miejski - filia żłobka przy ul. Niedziałkowskiego 2, 41 - 800 Zabrze</t>
  </si>
  <si>
    <t>Zabrze</t>
  </si>
  <si>
    <t>78</t>
  </si>
  <si>
    <t>Żłobek Miejski w Sosnowcu Oddział Nr 6, ul. Czołgistów 5, 41-216 Sosnowiec</t>
  </si>
  <si>
    <t>Sosnowiec</t>
  </si>
  <si>
    <t>75</t>
  </si>
  <si>
    <t>Żłobek Miejski w Sosnowcu Oddział Nr 7, ul. Sucha 23, 41-200 Sosnowiec</t>
  </si>
  <si>
    <t>Żłobek Gminny "Bajkowa Kraina", ul. Zawadzkiego 161, 42-460 Nowa Wieś</t>
  </si>
  <si>
    <t>Mierzęcice</t>
  </si>
  <si>
    <t>Miejski Żłobek, ul. Stadionowa 1, 43-143 Lędziny (filia żłobka miejskiego)</t>
  </si>
  <si>
    <t>Lędziny</t>
  </si>
  <si>
    <t>Żłobek Miejski w Chorzowie - Filia Żłobka Miejskiego w Chorzowie,         ul. J. Kochanowskiego 18,                 41-506 Chorzów</t>
  </si>
  <si>
    <t>Chorzów</t>
  </si>
  <si>
    <t>Żłobek Miejski, ul.Niepodległości 6 ,              41-250 Czeladź</t>
  </si>
  <si>
    <t>Czeladź</t>
  </si>
  <si>
    <t>Filia żłobka przy Przedszkolu nr 37, ul. św. Maksymiliana 24, 44 - 200 Rybnik</t>
  </si>
  <si>
    <t>Rybnik</t>
  </si>
  <si>
    <t>73</t>
  </si>
  <si>
    <t>Filia żłobka, ul. Żurawia 2a, 44 - 200 Rybnik</t>
  </si>
  <si>
    <t>Żłobek Samorządowy nr 13/Filia Żłobka Samorządowego nr 13, ul. Fryderyka Chopina 3, 25-001 Kielce</t>
  </si>
  <si>
    <t>Kielce</t>
  </si>
  <si>
    <t>Żłobek w Cedzynie, ul. Mała1, 25-900 Kielce</t>
  </si>
  <si>
    <t>Górno</t>
  </si>
  <si>
    <t>Żłobek Gminny, ul. Czarnowska 54, 26-066 Piekoszów</t>
  </si>
  <si>
    <t>Piekoszów</t>
  </si>
  <si>
    <t>Żłobek Publiczny w Ilawie,
ul. Westerpltte 5, 14-200 Iława</t>
  </si>
  <si>
    <t>Gmina Miejska Iława</t>
  </si>
  <si>
    <t>28</t>
  </si>
  <si>
    <t>Żłobek Miejski "Kubuś Puchatek 2"
ul. Wyspiańskiego 12,
72-600 Świnoujście</t>
  </si>
  <si>
    <t>Miasto Świnoujście</t>
  </si>
  <si>
    <t>32</t>
  </si>
  <si>
    <t>Żłobek Nr 2
ul. K. Napierskiego 6c
70-783 Szczecin</t>
  </si>
  <si>
    <t>Miasto Szczecin</t>
  </si>
  <si>
    <t>Żłobek Nr 5
ul. K. Królewicza 61
71-526 Szczecin</t>
  </si>
  <si>
    <t>Żłobek Nr 7
ul. Podhalańska 1-3
70-452 Szczecin</t>
  </si>
  <si>
    <t>Żłobek Nr 8
ul. Niedziałkowskiego 49
70-403 Szczecin</t>
  </si>
  <si>
    <t>Miejsko-Gminny Żłobek
ul. Bolesława Chrobrego 17
73-260 Pełczyce</t>
  </si>
  <si>
    <t>Gmina Pełczyce</t>
  </si>
  <si>
    <t>Żłobek Gminny w Polanowie
ul. Stawna 3
76-020 Polanów</t>
  </si>
  <si>
    <t>Gmina Polanów</t>
  </si>
  <si>
    <t>Złobek Publiczny nr 2 w Pile, ul. Spacerowa 23, 64-920 Piła</t>
  </si>
  <si>
    <t>Piła</t>
  </si>
  <si>
    <t>30</t>
  </si>
  <si>
    <t>Oddział Żłobkowy w Gminnym Przedszkolu Nr 4 w Trzciance, ul. Broniewskiego 2a, 64-980 Trzcianka</t>
  </si>
  <si>
    <t>Trzcianka</t>
  </si>
  <si>
    <t>Publiczny Żłobek Samorządowy w Łęce Opatowskiej, ul. Słoneczna 2, 63-645 Łęka Opatowska</t>
  </si>
  <si>
    <t>Łęka Opatowska</t>
  </si>
  <si>
    <t>Żłobek "Calineczka", os. Pod Lipami 103, 61-628 Poznań</t>
  </si>
  <si>
    <t>Poznań</t>
  </si>
  <si>
    <t>Żłobek "Balbinka", os. Bolesława Śmiałego 106, 60-682 Poznań</t>
  </si>
  <si>
    <t>Funkcjonowanie miejsc dla dzieci (z wyłączeniem dzieci niepełnosprawnych lub wymagających szczególnej opieki)</t>
  </si>
  <si>
    <t>Funkcjonowanie miejsc dla dzieci niepełnosprawnych lub wymagających szczególnej opieki</t>
  </si>
  <si>
    <t>Kwota dofinansowania na miejsce dla dzieci z wyłączeniem dzieci niepełnosprawnych</t>
  </si>
  <si>
    <t>Kwota dofinansowania na miejsce dla dzieci niepełnosprawnych</t>
  </si>
  <si>
    <t>Całkowita kwota dofinansowania</t>
  </si>
  <si>
    <t>Liczba miejsc</t>
  </si>
  <si>
    <t>Okres funkcjonowania</t>
  </si>
  <si>
    <t>20 (16/(9+10)</t>
  </si>
  <si>
    <t>21 (17/11)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</si>
</sst>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#,##0;[Red]\-#,##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color rgb="FFFF000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89">
    <xf numFmtId="0" fontId="0" fillId="0" borderId="0" xfId="0"/>
    <xf numFmtId="0" fontId="5" fillId="0" borderId="0" xfId="0" applyFont="1" applyFill="1"/>
    <xf numFmtId="0" fontId="6" fillId="0" borderId="0" xfId="0" applyFont="1" applyFill="1"/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0" borderId="6" xfId="2" applyFont="1" applyBorder="1" applyAlignment="1" applyProtection="1">
      <alignment horizontal="center" vertical="center" wrapText="1"/>
      <protection locked="0"/>
    </xf>
    <xf numFmtId="4" fontId="3" fillId="0" borderId="20" xfId="2" applyNumberFormat="1" applyFont="1" applyBorder="1" applyAlignment="1" applyProtection="1">
      <alignment horizontal="left" vertical="center" wrapText="1"/>
      <protection locked="0"/>
    </xf>
    <xf numFmtId="4" fontId="3" fillId="0" borderId="5" xfId="2" applyNumberFormat="1" applyFont="1" applyBorder="1" applyAlignment="1" applyProtection="1">
      <alignment horizontal="left" vertical="center" wrapText="1"/>
      <protection locked="0"/>
    </xf>
    <xf numFmtId="49" fontId="3" fillId="0" borderId="5" xfId="2" applyNumberFormat="1" applyFont="1" applyBorder="1" applyAlignment="1" applyProtection="1">
      <alignment horizontal="center" vertical="center" wrapText="1"/>
      <protection locked="0"/>
    </xf>
    <xf numFmtId="49" fontId="3" fillId="0" borderId="6" xfId="2" applyNumberFormat="1" applyFont="1" applyBorder="1" applyAlignment="1" applyProtection="1">
      <alignment horizontal="center" vertical="center" wrapText="1"/>
      <protection locked="0"/>
    </xf>
    <xf numFmtId="3" fontId="3" fillId="0" borderId="8" xfId="2" applyNumberFormat="1" applyFont="1" applyBorder="1" applyAlignment="1" applyProtection="1">
      <alignment horizontal="center" vertical="center" wrapText="1"/>
      <protection locked="0"/>
    </xf>
    <xf numFmtId="3" fontId="3" fillId="0" borderId="5" xfId="2" applyNumberFormat="1" applyFont="1" applyBorder="1" applyAlignment="1" applyProtection="1">
      <alignment horizontal="center" vertical="center" wrapText="1"/>
      <protection locked="0"/>
    </xf>
    <xf numFmtId="3" fontId="3" fillId="0" borderId="21" xfId="2" applyNumberFormat="1" applyFont="1" applyBorder="1" applyAlignment="1" applyProtection="1">
      <alignment horizontal="center" vertical="center" wrapText="1"/>
      <protection locked="0"/>
    </xf>
    <xf numFmtId="3" fontId="3" fillId="0" borderId="22" xfId="2" applyNumberFormat="1" applyFont="1" applyBorder="1" applyAlignment="1" applyProtection="1">
      <alignment vertical="center" wrapText="1"/>
      <protection locked="0"/>
    </xf>
    <xf numFmtId="3" fontId="3" fillId="0" borderId="8" xfId="2" applyNumberFormat="1" applyFont="1" applyBorder="1" applyAlignment="1" applyProtection="1">
      <alignment vertical="center" wrapText="1"/>
      <protection locked="0"/>
    </xf>
    <xf numFmtId="3" fontId="3" fillId="0" borderId="5" xfId="2" applyNumberFormat="1" applyFont="1" applyBorder="1" applyAlignment="1" applyProtection="1">
      <alignment vertical="center" wrapText="1"/>
      <protection locked="0"/>
    </xf>
    <xf numFmtId="4" fontId="3" fillId="0" borderId="5" xfId="2" applyNumberFormat="1" applyFont="1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horizontal="center" vertical="center"/>
    </xf>
    <xf numFmtId="49" fontId="5" fillId="0" borderId="0" xfId="0" applyNumberFormat="1" applyFont="1" applyFill="1"/>
    <xf numFmtId="0" fontId="3" fillId="0" borderId="20" xfId="2" applyFont="1" applyBorder="1" applyAlignment="1" applyProtection="1">
      <alignment horizontal="left" vertical="center" wrapText="1"/>
      <protection locked="0"/>
    </xf>
    <xf numFmtId="0" fontId="3" fillId="0" borderId="5" xfId="2" applyFont="1" applyBorder="1" applyAlignment="1" applyProtection="1">
      <alignment horizontal="left" vertical="center" wrapText="1"/>
      <protection locked="0"/>
    </xf>
    <xf numFmtId="4" fontId="3" fillId="0" borderId="20" xfId="2" applyNumberFormat="1" applyFont="1" applyFill="1" applyBorder="1" applyAlignment="1" applyProtection="1">
      <alignment horizontal="left" vertical="center" wrapText="1"/>
      <protection locked="0"/>
    </xf>
    <xf numFmtId="4" fontId="3" fillId="0" borderId="5" xfId="2" applyNumberFormat="1" applyFont="1" applyFill="1" applyBorder="1" applyAlignment="1" applyProtection="1">
      <alignment horizontal="left" vertical="center" wrapText="1"/>
      <protection locked="0"/>
    </xf>
    <xf numFmtId="49" fontId="3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2" applyNumberFormat="1" applyFont="1" applyFill="1" applyBorder="1" applyAlignment="1" applyProtection="1">
      <alignment horizontal="center" vertical="center" wrapText="1"/>
      <protection locked="0"/>
    </xf>
    <xf numFmtId="3" fontId="3" fillId="0" borderId="8" xfId="2" applyNumberFormat="1" applyFont="1" applyFill="1" applyBorder="1" applyAlignment="1" applyProtection="1">
      <alignment horizontal="center" vertical="center" wrapText="1"/>
      <protection locked="0"/>
    </xf>
    <xf numFmtId="3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3" fontId="3" fillId="0" borderId="21" xfId="2" applyNumberFormat="1" applyFont="1" applyFill="1" applyBorder="1" applyAlignment="1" applyProtection="1">
      <alignment horizontal="center" vertical="center" wrapText="1"/>
      <protection locked="0"/>
    </xf>
    <xf numFmtId="3" fontId="3" fillId="0" borderId="22" xfId="2" applyNumberFormat="1" applyFont="1" applyFill="1" applyBorder="1" applyAlignment="1" applyProtection="1">
      <alignment vertical="center" wrapText="1"/>
      <protection locked="0"/>
    </xf>
    <xf numFmtId="3" fontId="3" fillId="0" borderId="8" xfId="2" applyNumberFormat="1" applyFont="1" applyFill="1" applyBorder="1" applyAlignment="1" applyProtection="1">
      <alignment vertical="center" wrapText="1"/>
      <protection locked="0"/>
    </xf>
    <xf numFmtId="4" fontId="3" fillId="0" borderId="5" xfId="2" applyNumberFormat="1" applyFont="1" applyFill="1" applyBorder="1" applyAlignment="1" applyProtection="1">
      <alignment vertical="center" wrapText="1"/>
      <protection locked="0"/>
    </xf>
    <xf numFmtId="0" fontId="3" fillId="0" borderId="5" xfId="0" applyFont="1" applyFill="1" applyBorder="1"/>
    <xf numFmtId="0" fontId="7" fillId="0" borderId="5" xfId="0" applyFont="1" applyFill="1" applyBorder="1"/>
    <xf numFmtId="0" fontId="5" fillId="0" borderId="5" xfId="0" applyFont="1" applyFill="1" applyBorder="1"/>
    <xf numFmtId="3" fontId="3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wrapText="1"/>
    </xf>
    <xf numFmtId="43" fontId="3" fillId="0" borderId="8" xfId="1" applyFont="1" applyBorder="1" applyAlignment="1" applyProtection="1">
      <alignment vertical="center" wrapText="1"/>
      <protection locked="0"/>
    </xf>
    <xf numFmtId="1" fontId="3" fillId="0" borderId="8" xfId="2" applyNumberFormat="1" applyFont="1" applyBorder="1" applyAlignment="1" applyProtection="1">
      <alignment vertical="center" wrapText="1"/>
      <protection locked="0"/>
    </xf>
    <xf numFmtId="0" fontId="5" fillId="0" borderId="5" xfId="0" applyFont="1" applyBorder="1"/>
    <xf numFmtId="4" fontId="3" fillId="3" borderId="20" xfId="2" applyNumberFormat="1" applyFont="1" applyFill="1" applyBorder="1" applyAlignment="1" applyProtection="1">
      <alignment horizontal="left" vertical="center" wrapText="1"/>
      <protection locked="0"/>
    </xf>
    <xf numFmtId="4" fontId="3" fillId="3" borderId="5" xfId="2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2" applyNumberFormat="1" applyFont="1" applyFill="1" applyBorder="1" applyAlignment="1" applyProtection="1">
      <alignment horizontal="center" vertical="center" wrapText="1"/>
      <protection locked="0"/>
    </xf>
    <xf numFmtId="49" fontId="3" fillId="3" borderId="6" xfId="2" applyNumberFormat="1" applyFont="1" applyFill="1" applyBorder="1" applyAlignment="1" applyProtection="1">
      <alignment horizontal="center" vertical="center" wrapText="1"/>
      <protection locked="0"/>
    </xf>
    <xf numFmtId="3" fontId="3" fillId="3" borderId="8" xfId="2" applyNumberFormat="1" applyFont="1" applyFill="1" applyBorder="1" applyAlignment="1" applyProtection="1">
      <alignment horizontal="center" vertical="center" wrapText="1"/>
      <protection locked="0"/>
    </xf>
    <xf numFmtId="3" fontId="3" fillId="3" borderId="5" xfId="2" applyNumberFormat="1" applyFont="1" applyFill="1" applyBorder="1" applyAlignment="1" applyProtection="1">
      <alignment horizontal="center" vertical="center" wrapText="1"/>
      <protection locked="0"/>
    </xf>
    <xf numFmtId="3" fontId="3" fillId="3" borderId="21" xfId="2" applyNumberFormat="1" applyFont="1" applyFill="1" applyBorder="1" applyAlignment="1" applyProtection="1">
      <alignment horizontal="center" vertical="center" wrapText="1"/>
      <protection locked="0"/>
    </xf>
    <xf numFmtId="3" fontId="3" fillId="3" borderId="22" xfId="2" applyNumberFormat="1" applyFont="1" applyFill="1" applyBorder="1" applyAlignment="1" applyProtection="1">
      <alignment vertical="center" wrapText="1"/>
      <protection locked="0"/>
    </xf>
    <xf numFmtId="3" fontId="3" fillId="3" borderId="8" xfId="2" applyNumberFormat="1" applyFont="1" applyFill="1" applyBorder="1" applyAlignment="1" applyProtection="1">
      <alignment vertical="center" wrapText="1"/>
      <protection locked="0"/>
    </xf>
    <xf numFmtId="4" fontId="3" fillId="3" borderId="5" xfId="2" applyNumberFormat="1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4" fontId="3" fillId="0" borderId="23" xfId="2" applyNumberFormat="1" applyFont="1" applyBorder="1" applyAlignment="1" applyProtection="1">
      <alignment horizontal="left" vertical="center" wrapText="1"/>
      <protection locked="0"/>
    </xf>
    <xf numFmtId="4" fontId="3" fillId="0" borderId="24" xfId="2" applyNumberFormat="1" applyFont="1" applyBorder="1" applyAlignment="1" applyProtection="1">
      <alignment horizontal="left" vertical="center" wrapText="1"/>
      <protection locked="0"/>
    </xf>
    <xf numFmtId="49" fontId="3" fillId="0" borderId="24" xfId="2" applyNumberFormat="1" applyFont="1" applyBorder="1" applyAlignment="1" applyProtection="1">
      <alignment horizontal="center" vertical="center" wrapText="1"/>
      <protection locked="0"/>
    </xf>
    <xf numFmtId="49" fontId="3" fillId="0" borderId="25" xfId="2" applyNumberFormat="1" applyFont="1" applyBorder="1" applyAlignment="1" applyProtection="1">
      <alignment horizontal="center" vertical="center" wrapText="1"/>
      <protection locked="0"/>
    </xf>
    <xf numFmtId="3" fontId="3" fillId="0" borderId="26" xfId="2" applyNumberFormat="1" applyFont="1" applyBorder="1" applyAlignment="1" applyProtection="1">
      <alignment horizontal="center" vertical="center" wrapText="1"/>
      <protection locked="0"/>
    </xf>
    <xf numFmtId="3" fontId="3" fillId="0" borderId="24" xfId="2" applyNumberFormat="1" applyFont="1" applyBorder="1" applyAlignment="1" applyProtection="1">
      <alignment horizontal="center" vertical="center" wrapText="1"/>
      <protection locked="0"/>
    </xf>
    <xf numFmtId="3" fontId="3" fillId="0" borderId="27" xfId="2" applyNumberFormat="1" applyFont="1" applyBorder="1" applyAlignment="1" applyProtection="1">
      <alignment horizontal="center" vertical="center" wrapText="1"/>
      <protection locked="0"/>
    </xf>
    <xf numFmtId="164" fontId="3" fillId="0" borderId="28" xfId="2" applyNumberFormat="1" applyFont="1" applyBorder="1" applyAlignment="1" applyProtection="1">
      <alignment vertical="center" wrapText="1"/>
      <protection locked="0"/>
    </xf>
    <xf numFmtId="164" fontId="3" fillId="0" borderId="26" xfId="2" applyNumberFormat="1" applyFont="1" applyBorder="1" applyAlignment="1" applyProtection="1">
      <alignment vertical="center" wrapText="1"/>
      <protection locked="0"/>
    </xf>
    <xf numFmtId="4" fontId="3" fillId="0" borderId="24" xfId="2" applyNumberFormat="1" applyFont="1" applyBorder="1" applyAlignment="1" applyProtection="1">
      <alignment vertical="center" wrapText="1"/>
      <protection locked="0"/>
    </xf>
    <xf numFmtId="0" fontId="5" fillId="0" borderId="24" xfId="0" applyFont="1" applyBorder="1" applyAlignment="1">
      <alignment horizontal="center"/>
    </xf>
    <xf numFmtId="0" fontId="5" fillId="0" borderId="24" xfId="0" applyFont="1" applyBorder="1"/>
    <xf numFmtId="4" fontId="3" fillId="0" borderId="22" xfId="2" applyNumberFormat="1" applyFont="1" applyBorder="1" applyAlignment="1" applyProtection="1">
      <alignment vertical="center" wrapText="1"/>
      <protection locked="0"/>
    </xf>
    <xf numFmtId="4" fontId="3" fillId="0" borderId="8" xfId="2" applyNumberFormat="1" applyFont="1" applyBorder="1" applyAlignment="1" applyProtection="1">
      <alignment vertical="center" wrapText="1"/>
      <protection locked="0"/>
    </xf>
    <xf numFmtId="0" fontId="6" fillId="0" borderId="0" xfId="0" applyFont="1"/>
    <xf numFmtId="0" fontId="3" fillId="0" borderId="5" xfId="2" applyFont="1" applyFill="1" applyBorder="1" applyAlignment="1" applyProtection="1">
      <alignment horizontal="left" vertical="center" wrapText="1"/>
      <protection locked="0"/>
    </xf>
    <xf numFmtId="0" fontId="6" fillId="4" borderId="0" xfId="0" applyFont="1" applyFill="1"/>
    <xf numFmtId="0" fontId="3" fillId="0" borderId="20" xfId="2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3" fillId="3" borderId="6" xfId="2" applyFont="1" applyFill="1" applyBorder="1" applyAlignment="1" applyProtection="1">
      <alignment horizontal="center" vertical="center" wrapText="1"/>
      <protection locked="0"/>
    </xf>
    <xf numFmtId="4" fontId="8" fillId="3" borderId="20" xfId="2" applyNumberFormat="1" applyFont="1" applyFill="1" applyBorder="1" applyAlignment="1" applyProtection="1">
      <alignment horizontal="left" vertical="center" wrapText="1"/>
      <protection locked="0"/>
    </xf>
    <xf numFmtId="4" fontId="8" fillId="3" borderId="5" xfId="2" applyNumberFormat="1" applyFont="1" applyFill="1" applyBorder="1" applyAlignment="1" applyProtection="1">
      <alignment horizontal="left" vertical="center" wrapText="1"/>
      <protection locked="0"/>
    </xf>
    <xf numFmtId="49" fontId="8" fillId="3" borderId="5" xfId="2" applyNumberFormat="1" applyFont="1" applyFill="1" applyBorder="1" applyAlignment="1" applyProtection="1">
      <alignment horizontal="center" vertical="center" wrapText="1"/>
      <protection locked="0"/>
    </xf>
    <xf numFmtId="49" fontId="8" fillId="3" borderId="6" xfId="2" applyNumberFormat="1" applyFont="1" applyFill="1" applyBorder="1" applyAlignment="1" applyProtection="1">
      <alignment horizontal="center" vertical="center" wrapText="1"/>
      <protection locked="0"/>
    </xf>
    <xf numFmtId="3" fontId="8" fillId="3" borderId="8" xfId="2" applyNumberFormat="1" applyFont="1" applyFill="1" applyBorder="1" applyAlignment="1" applyProtection="1">
      <alignment horizontal="center" vertical="center" wrapText="1"/>
      <protection locked="0"/>
    </xf>
    <xf numFmtId="3" fontId="8" fillId="3" borderId="5" xfId="2" applyNumberFormat="1" applyFont="1" applyFill="1" applyBorder="1" applyAlignment="1" applyProtection="1">
      <alignment horizontal="center" vertical="center" wrapText="1"/>
      <protection locked="0"/>
    </xf>
    <xf numFmtId="3" fontId="8" fillId="3" borderId="21" xfId="2" applyNumberFormat="1" applyFont="1" applyFill="1" applyBorder="1" applyAlignment="1" applyProtection="1">
      <alignment horizontal="center" vertical="center" wrapText="1"/>
      <protection locked="0"/>
    </xf>
    <xf numFmtId="3" fontId="8" fillId="3" borderId="22" xfId="2" applyNumberFormat="1" applyFont="1" applyFill="1" applyBorder="1" applyAlignment="1" applyProtection="1">
      <alignment vertical="center" wrapText="1"/>
      <protection locked="0"/>
    </xf>
    <xf numFmtId="3" fontId="8" fillId="3" borderId="8" xfId="2" applyNumberFormat="1" applyFont="1" applyFill="1" applyBorder="1" applyAlignment="1" applyProtection="1">
      <alignment vertical="center" wrapText="1"/>
      <protection locked="0"/>
    </xf>
    <xf numFmtId="4" fontId="8" fillId="3" borderId="5" xfId="2" applyNumberFormat="1" applyFont="1" applyFill="1" applyBorder="1" applyAlignment="1" applyProtection="1">
      <alignment vertical="center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/>
    <xf numFmtId="0" fontId="6" fillId="3" borderId="0" xfId="0" applyFont="1" applyFill="1"/>
    <xf numFmtId="1" fontId="3" fillId="0" borderId="5" xfId="2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/>
    <xf numFmtId="0" fontId="3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4" fontId="3" fillId="0" borderId="29" xfId="2" applyNumberFormat="1" applyFont="1" applyFill="1" applyBorder="1" applyAlignment="1" applyProtection="1">
      <alignment horizontal="left" vertical="center" wrapText="1"/>
      <protection locked="0"/>
    </xf>
    <xf numFmtId="4" fontId="3" fillId="0" borderId="5" xfId="2" applyNumberFormat="1" applyFont="1" applyBorder="1" applyAlignment="1" applyProtection="1">
      <alignment horizontal="center" vertical="center" wrapText="1"/>
      <protection locked="0"/>
    </xf>
    <xf numFmtId="4" fontId="3" fillId="0" borderId="20" xfId="2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/>
    </xf>
    <xf numFmtId="4" fontId="3" fillId="0" borderId="7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5" xfId="2" applyNumberFormat="1" applyFont="1" applyFill="1" applyBorder="1" applyAlignment="1" applyProtection="1">
      <alignment horizontal="center" vertical="center" wrapText="1"/>
      <protection locked="0"/>
    </xf>
    <xf numFmtId="3" fontId="3" fillId="0" borderId="22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2" applyFont="1" applyFill="1" applyBorder="1" applyAlignment="1" applyProtection="1">
      <alignment horizontal="center" vertical="center" wrapText="1"/>
      <protection locked="0"/>
    </xf>
    <xf numFmtId="0" fontId="3" fillId="0" borderId="5" xfId="2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3" fontId="5" fillId="0" borderId="0" xfId="0" applyNumberFormat="1" applyFont="1" applyFill="1"/>
    <xf numFmtId="0" fontId="9" fillId="0" borderId="5" xfId="0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/>
    </xf>
    <xf numFmtId="1" fontId="8" fillId="0" borderId="5" xfId="2" applyNumberFormat="1" applyFont="1" applyBorder="1" applyAlignment="1" applyProtection="1">
      <alignment horizontal="center" vertical="center" wrapText="1"/>
      <protection locked="0"/>
    </xf>
    <xf numFmtId="1" fontId="10" fillId="0" borderId="5" xfId="0" applyNumberFormat="1" applyFont="1" applyFill="1" applyBorder="1"/>
    <xf numFmtId="1" fontId="9" fillId="0" borderId="5" xfId="0" applyNumberFormat="1" applyFont="1" applyFill="1" applyBorder="1"/>
    <xf numFmtId="1" fontId="9" fillId="0" borderId="5" xfId="0" applyNumberFormat="1" applyFont="1" applyBorder="1"/>
    <xf numFmtId="1" fontId="8" fillId="3" borderId="5" xfId="0" applyNumberFormat="1" applyFont="1" applyFill="1" applyBorder="1" applyAlignment="1">
      <alignment horizontal="center"/>
    </xf>
    <xf numFmtId="1" fontId="8" fillId="0" borderId="5" xfId="2" applyNumberFormat="1" applyFont="1" applyBorder="1" applyAlignment="1" applyProtection="1">
      <alignment vertical="center" wrapText="1"/>
      <protection locked="0"/>
    </xf>
    <xf numFmtId="3" fontId="9" fillId="0" borderId="5" xfId="0" applyNumberFormat="1" applyFont="1" applyBorder="1"/>
    <xf numFmtId="1" fontId="8" fillId="0" borderId="5" xfId="0" applyNumberFormat="1" applyFont="1" applyBorder="1" applyAlignment="1">
      <alignment vertical="center"/>
    </xf>
    <xf numFmtId="1" fontId="8" fillId="0" borderId="5" xfId="0" applyNumberFormat="1" applyFont="1" applyBorder="1"/>
    <xf numFmtId="0" fontId="9" fillId="0" borderId="5" xfId="0" applyNumberFormat="1" applyFont="1" applyBorder="1"/>
    <xf numFmtId="1" fontId="8" fillId="0" borderId="5" xfId="0" applyNumberFormat="1" applyFont="1" applyFill="1" applyBorder="1" applyAlignment="1">
      <alignment horizontal="center" vertical="center"/>
    </xf>
    <xf numFmtId="1" fontId="8" fillId="0" borderId="5" xfId="2" applyNumberFormat="1" applyFont="1" applyFill="1" applyBorder="1" applyAlignment="1" applyProtection="1">
      <alignment horizontal="center" vertical="center" wrapText="1"/>
      <protection locked="0"/>
    </xf>
    <xf numFmtId="1" fontId="9" fillId="0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/>
    <xf numFmtId="0" fontId="5" fillId="0" borderId="6" xfId="0" applyFont="1" applyFill="1" applyBorder="1"/>
    <xf numFmtId="0" fontId="5" fillId="0" borderId="6" xfId="0" applyFont="1" applyBorder="1"/>
    <xf numFmtId="0" fontId="3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0" borderId="25" xfId="0" applyFont="1" applyBorder="1"/>
    <xf numFmtId="0" fontId="0" fillId="3" borderId="6" xfId="0" applyFill="1" applyBorder="1"/>
    <xf numFmtId="0" fontId="3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3" fontId="8" fillId="0" borderId="5" xfId="0" applyNumberFormat="1" applyFont="1" applyBorder="1"/>
    <xf numFmtId="4" fontId="3" fillId="0" borderId="5" xfId="2" applyNumberFormat="1" applyFont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/>
    <xf numFmtId="4" fontId="3" fillId="2" borderId="19" xfId="2" applyNumberFormat="1" applyFont="1" applyFill="1" applyBorder="1" applyAlignment="1">
      <alignment horizontal="center" vertical="center" wrapText="1"/>
    </xf>
    <xf numFmtId="4" fontId="3" fillId="2" borderId="4" xfId="2" applyNumberFormat="1" applyFont="1" applyFill="1" applyBorder="1" applyAlignment="1">
      <alignment horizontal="center" vertical="center" wrapText="1"/>
    </xf>
    <xf numFmtId="4" fontId="3" fillId="0" borderId="22" xfId="2" applyNumberFormat="1" applyFont="1" applyFill="1" applyBorder="1" applyAlignment="1" applyProtection="1">
      <alignment vertical="center" wrapText="1"/>
      <protection locked="0"/>
    </xf>
    <xf numFmtId="4" fontId="3" fillId="3" borderId="22" xfId="2" applyNumberFormat="1" applyFont="1" applyFill="1" applyBorder="1" applyAlignment="1" applyProtection="1">
      <alignment vertical="center" wrapText="1"/>
      <protection locked="0"/>
    </xf>
    <xf numFmtId="4" fontId="3" fillId="0" borderId="28" xfId="2" applyNumberFormat="1" applyFont="1" applyBorder="1" applyAlignment="1" applyProtection="1">
      <alignment vertical="center" wrapText="1"/>
      <protection locked="0"/>
    </xf>
    <xf numFmtId="4" fontId="8" fillId="3" borderId="22" xfId="2" applyNumberFormat="1" applyFont="1" applyFill="1" applyBorder="1" applyAlignment="1" applyProtection="1">
      <alignment vertical="center" wrapText="1"/>
      <protection locked="0"/>
    </xf>
    <xf numFmtId="4" fontId="3" fillId="0" borderId="22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5" xfId="2" applyNumberFormat="1" applyFont="1" applyFill="1" applyBorder="1" applyAlignment="1" applyProtection="1">
      <alignment horizontal="right" vertical="center" wrapText="1"/>
      <protection locked="0"/>
    </xf>
    <xf numFmtId="4" fontId="3" fillId="0" borderId="5" xfId="0" applyNumberFormat="1" applyFont="1" applyBorder="1" applyAlignment="1">
      <alignment horizontal="center" vertical="center"/>
    </xf>
    <xf numFmtId="3" fontId="8" fillId="3" borderId="5" xfId="2" applyNumberFormat="1" applyFont="1" applyFill="1" applyBorder="1" applyAlignment="1" applyProtection="1">
      <alignment vertical="center" wrapText="1"/>
      <protection locked="0"/>
    </xf>
    <xf numFmtId="4" fontId="3" fillId="0" borderId="1" xfId="2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wrapText="1"/>
    </xf>
    <xf numFmtId="4" fontId="3" fillId="0" borderId="15" xfId="0" applyNumberFormat="1" applyFont="1" applyFill="1" applyBorder="1" applyAlignment="1">
      <alignment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9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</cellXfs>
  <cellStyles count="4">
    <cellStyle name="Dziesiętny" xfId="1" builtinId="3"/>
    <cellStyle name="Normalny" xfId="0" builtinId="0"/>
    <cellStyle name="Normalny_Arkusz1" xfId="2"/>
    <cellStyle name="Procen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6"/>
  <sheetViews>
    <sheetView tabSelected="1" zoomScaleNormal="100" workbookViewId="0">
      <pane xSplit="1" ySplit="4" topLeftCell="M5" activePane="bottomRight" state="frozen"/>
      <selection pane="topRight" activeCell="B1" sqref="B1"/>
      <selection pane="bottomLeft" activeCell="A5" sqref="A5"/>
      <selection pane="bottomRight" activeCell="AJ6" sqref="AJ6"/>
    </sheetView>
  </sheetViews>
  <sheetFormatPr defaultRowHeight="12" x14ac:dyDescent="0.2"/>
  <cols>
    <col min="1" max="8" width="9.42578125" style="1" bestFit="1" customWidth="1"/>
    <col min="9" max="11" width="9.42578125" style="1" customWidth="1"/>
    <col min="12" max="12" width="12" style="1" customWidth="1"/>
    <col min="13" max="13" width="10" style="1" customWidth="1"/>
    <col min="14" max="14" width="9.42578125" style="1" customWidth="1"/>
    <col min="15" max="15" width="14.7109375" style="142" customWidth="1"/>
    <col min="16" max="17" width="9.42578125" style="1" customWidth="1"/>
    <col min="18" max="18" width="11.5703125" style="142" customWidth="1"/>
    <col min="19" max="20" width="9.42578125" style="142" customWidth="1"/>
    <col min="21" max="22" width="9.42578125" style="1" customWidth="1"/>
    <col min="23" max="25" width="9.140625" style="1" customWidth="1"/>
    <col min="26" max="29" width="9.140625" style="1"/>
    <col min="30" max="30" width="13.140625" style="142" customWidth="1"/>
    <col min="31" max="31" width="13.5703125" style="142" customWidth="1"/>
    <col min="32" max="32" width="11.42578125" style="142" customWidth="1"/>
    <col min="33" max="36" width="9.140625" style="2"/>
    <col min="37" max="16384" width="9.140625" style="78"/>
  </cols>
  <sheetData>
    <row r="1" spans="1:32" ht="12" customHeight="1" x14ac:dyDescent="0.2">
      <c r="A1" s="159" t="s">
        <v>0</v>
      </c>
      <c r="B1" s="159" t="s">
        <v>1</v>
      </c>
      <c r="C1" s="159" t="s">
        <v>2</v>
      </c>
      <c r="D1" s="166" t="s">
        <v>3</v>
      </c>
      <c r="E1" s="167"/>
      <c r="F1" s="167"/>
      <c r="G1" s="168"/>
      <c r="H1" s="159" t="s">
        <v>4</v>
      </c>
      <c r="I1" s="159"/>
      <c r="J1" s="175"/>
      <c r="K1" s="175"/>
      <c r="L1" s="166" t="s">
        <v>5</v>
      </c>
      <c r="M1" s="167"/>
      <c r="N1" s="167"/>
      <c r="O1" s="167"/>
      <c r="P1" s="167"/>
      <c r="Q1" s="168"/>
      <c r="R1" s="153" t="s">
        <v>6</v>
      </c>
      <c r="S1" s="156" t="s">
        <v>7</v>
      </c>
      <c r="T1" s="156" t="s">
        <v>8</v>
      </c>
      <c r="U1" s="177" t="s">
        <v>9</v>
      </c>
      <c r="V1" s="178"/>
      <c r="W1" s="179"/>
      <c r="X1" s="180" t="s">
        <v>10</v>
      </c>
      <c r="Y1" s="180" t="s">
        <v>11</v>
      </c>
      <c r="Z1" s="176" t="s">
        <v>302</v>
      </c>
      <c r="AA1" s="176"/>
      <c r="AB1" s="176" t="s">
        <v>303</v>
      </c>
      <c r="AC1" s="176"/>
      <c r="AD1" s="180" t="s">
        <v>304</v>
      </c>
      <c r="AE1" s="180" t="s">
        <v>305</v>
      </c>
      <c r="AF1" s="180" t="s">
        <v>306</v>
      </c>
    </row>
    <row r="2" spans="1:32" x14ac:dyDescent="0.2">
      <c r="A2" s="160"/>
      <c r="B2" s="162"/>
      <c r="C2" s="164"/>
      <c r="D2" s="169"/>
      <c r="E2" s="170"/>
      <c r="F2" s="170"/>
      <c r="G2" s="171"/>
      <c r="H2" s="160"/>
      <c r="I2" s="160"/>
      <c r="J2" s="160"/>
      <c r="K2" s="160"/>
      <c r="L2" s="169"/>
      <c r="M2" s="170"/>
      <c r="N2" s="170"/>
      <c r="O2" s="170"/>
      <c r="P2" s="170"/>
      <c r="Q2" s="171"/>
      <c r="R2" s="154"/>
      <c r="S2" s="157"/>
      <c r="T2" s="157"/>
      <c r="U2" s="183" t="s">
        <v>12</v>
      </c>
      <c r="V2" s="183" t="s">
        <v>13</v>
      </c>
      <c r="W2" s="186" t="s">
        <v>14</v>
      </c>
      <c r="X2" s="181"/>
      <c r="Y2" s="181"/>
      <c r="Z2" s="176"/>
      <c r="AA2" s="176"/>
      <c r="AB2" s="176"/>
      <c r="AC2" s="176"/>
      <c r="AD2" s="181"/>
      <c r="AE2" s="181"/>
      <c r="AF2" s="181"/>
    </row>
    <row r="3" spans="1:32" x14ac:dyDescent="0.2">
      <c r="A3" s="160"/>
      <c r="B3" s="162"/>
      <c r="C3" s="164"/>
      <c r="D3" s="172"/>
      <c r="E3" s="173"/>
      <c r="F3" s="173"/>
      <c r="G3" s="174"/>
      <c r="H3" s="161"/>
      <c r="I3" s="161"/>
      <c r="J3" s="161"/>
      <c r="K3" s="161"/>
      <c r="L3" s="172"/>
      <c r="M3" s="173"/>
      <c r="N3" s="173"/>
      <c r="O3" s="173"/>
      <c r="P3" s="173"/>
      <c r="Q3" s="174"/>
      <c r="R3" s="154"/>
      <c r="S3" s="157"/>
      <c r="T3" s="157"/>
      <c r="U3" s="184"/>
      <c r="V3" s="184"/>
      <c r="W3" s="187"/>
      <c r="X3" s="181"/>
      <c r="Y3" s="181"/>
      <c r="Z3" s="176"/>
      <c r="AA3" s="176"/>
      <c r="AB3" s="176"/>
      <c r="AC3" s="176"/>
      <c r="AD3" s="181"/>
      <c r="AE3" s="181"/>
      <c r="AF3" s="181"/>
    </row>
    <row r="4" spans="1:32" ht="33.75" x14ac:dyDescent="0.2">
      <c r="A4" s="161"/>
      <c r="B4" s="163"/>
      <c r="C4" s="165"/>
      <c r="D4" s="3" t="s">
        <v>15</v>
      </c>
      <c r="E4" s="3" t="s">
        <v>16</v>
      </c>
      <c r="F4" s="3" t="s">
        <v>17</v>
      </c>
      <c r="G4" s="4" t="s">
        <v>18</v>
      </c>
      <c r="H4" s="5" t="s">
        <v>19</v>
      </c>
      <c r="I4" s="3" t="s">
        <v>20</v>
      </c>
      <c r="J4" s="3" t="s">
        <v>21</v>
      </c>
      <c r="K4" s="3" t="s">
        <v>22</v>
      </c>
      <c r="L4" s="6" t="s">
        <v>23</v>
      </c>
      <c r="M4" s="6" t="s">
        <v>24</v>
      </c>
      <c r="N4" s="6" t="s">
        <v>25</v>
      </c>
      <c r="O4" s="140" t="s">
        <v>26</v>
      </c>
      <c r="P4" s="6" t="s">
        <v>24</v>
      </c>
      <c r="Q4" s="6" t="s">
        <v>25</v>
      </c>
      <c r="R4" s="155"/>
      <c r="S4" s="158"/>
      <c r="T4" s="158"/>
      <c r="U4" s="185"/>
      <c r="V4" s="185"/>
      <c r="W4" s="188"/>
      <c r="X4" s="182"/>
      <c r="Y4" s="182"/>
      <c r="Z4" s="113" t="s">
        <v>307</v>
      </c>
      <c r="AA4" s="113" t="s">
        <v>308</v>
      </c>
      <c r="AB4" s="113" t="s">
        <v>307</v>
      </c>
      <c r="AC4" s="113" t="s">
        <v>308</v>
      </c>
      <c r="AD4" s="182"/>
      <c r="AE4" s="182"/>
      <c r="AF4" s="182"/>
    </row>
    <row r="5" spans="1:32" x14ac:dyDescent="0.2">
      <c r="A5" s="7">
        <v>1</v>
      </c>
      <c r="B5" s="8">
        <v>2</v>
      </c>
      <c r="C5" s="9">
        <v>3</v>
      </c>
      <c r="D5" s="10">
        <v>4</v>
      </c>
      <c r="E5" s="11">
        <v>5</v>
      </c>
      <c r="F5" s="12">
        <v>6</v>
      </c>
      <c r="G5" s="13">
        <v>7</v>
      </c>
      <c r="H5" s="14" t="s">
        <v>27</v>
      </c>
      <c r="I5" s="14">
        <v>9</v>
      </c>
      <c r="J5" s="11">
        <v>10</v>
      </c>
      <c r="K5" s="7">
        <v>11</v>
      </c>
      <c r="L5" s="15" t="s">
        <v>28</v>
      </c>
      <c r="M5" s="16">
        <v>13</v>
      </c>
      <c r="N5" s="16">
        <v>14</v>
      </c>
      <c r="O5" s="141" t="s">
        <v>29</v>
      </c>
      <c r="P5" s="16">
        <v>16</v>
      </c>
      <c r="Q5" s="16">
        <v>17</v>
      </c>
      <c r="R5" s="143" t="s">
        <v>30</v>
      </c>
      <c r="S5" s="141" t="s">
        <v>309</v>
      </c>
      <c r="T5" s="144" t="s">
        <v>310</v>
      </c>
      <c r="U5" s="17">
        <v>22</v>
      </c>
      <c r="V5" s="16">
        <v>23</v>
      </c>
      <c r="W5" s="17">
        <v>24</v>
      </c>
      <c r="X5" s="16">
        <v>25</v>
      </c>
      <c r="Y5" s="17">
        <v>26</v>
      </c>
      <c r="Z5" s="16">
        <v>27</v>
      </c>
      <c r="AA5" s="17">
        <v>28</v>
      </c>
      <c r="AB5" s="16">
        <v>29</v>
      </c>
      <c r="AC5" s="17">
        <v>30</v>
      </c>
      <c r="AD5" s="16">
        <v>31</v>
      </c>
      <c r="AE5" s="17">
        <v>32</v>
      </c>
      <c r="AF5" s="16">
        <v>33</v>
      </c>
    </row>
    <row r="6" spans="1:32" ht="29.25" x14ac:dyDescent="0.2">
      <c r="A6" s="18">
        <v>1</v>
      </c>
      <c r="B6" s="19" t="s">
        <v>31</v>
      </c>
      <c r="C6" s="20" t="s">
        <v>32</v>
      </c>
      <c r="D6" s="21" t="s">
        <v>33</v>
      </c>
      <c r="E6" s="21" t="s">
        <v>33</v>
      </c>
      <c r="F6" s="22" t="s">
        <v>34</v>
      </c>
      <c r="G6" s="21" t="s">
        <v>35</v>
      </c>
      <c r="H6" s="23">
        <f t="shared" ref="H6:H32" si="0">I6+J6+K6</f>
        <v>90</v>
      </c>
      <c r="I6" s="23">
        <v>90</v>
      </c>
      <c r="J6" s="24">
        <v>0</v>
      </c>
      <c r="K6" s="25">
        <v>0</v>
      </c>
      <c r="L6" s="26">
        <f t="shared" ref="L6:L32" si="1">M6+N6</f>
        <v>495000</v>
      </c>
      <c r="M6" s="27">
        <v>495000</v>
      </c>
      <c r="N6" s="27">
        <v>0</v>
      </c>
      <c r="O6" s="29">
        <f t="shared" ref="O6:O32" si="2">P6+Q6</f>
        <v>1980000</v>
      </c>
      <c r="P6" s="27">
        <v>1980000</v>
      </c>
      <c r="Q6" s="27">
        <v>0</v>
      </c>
      <c r="R6" s="76">
        <f t="shared" ref="R6:R33" si="3">L6+O6</f>
        <v>2475000</v>
      </c>
      <c r="S6" s="29">
        <f t="shared" ref="S6:S37" si="4">P6/(I6+J6)</f>
        <v>22000</v>
      </c>
      <c r="T6" s="29" t="e">
        <f t="shared" ref="T6:T37" si="5">Q6/K6</f>
        <v>#DIV/0!</v>
      </c>
      <c r="U6" s="30" t="s">
        <v>36</v>
      </c>
      <c r="V6" s="30"/>
      <c r="W6" s="30"/>
      <c r="X6" s="128" t="s">
        <v>37</v>
      </c>
      <c r="Y6" s="30" t="s">
        <v>37</v>
      </c>
      <c r="Z6" s="30">
        <v>0</v>
      </c>
      <c r="AA6" s="30">
        <v>0</v>
      </c>
      <c r="AB6" s="30">
        <v>0</v>
      </c>
      <c r="AC6" s="30">
        <v>0</v>
      </c>
      <c r="AD6" s="151">
        <f>(Z6*AA6)*100</f>
        <v>0</v>
      </c>
      <c r="AE6" s="151">
        <f>(AB6*AC6)*500</f>
        <v>0</v>
      </c>
      <c r="AF6" s="151">
        <f>O6+AD6+AE6</f>
        <v>1980000</v>
      </c>
    </row>
    <row r="7" spans="1:32" ht="48.75" x14ac:dyDescent="0.2">
      <c r="A7" s="18">
        <v>2</v>
      </c>
      <c r="B7" s="19" t="s">
        <v>38</v>
      </c>
      <c r="C7" s="20" t="s">
        <v>39</v>
      </c>
      <c r="D7" s="21" t="s">
        <v>33</v>
      </c>
      <c r="E7" s="21" t="s">
        <v>40</v>
      </c>
      <c r="F7" s="22" t="s">
        <v>41</v>
      </c>
      <c r="G7" s="21" t="s">
        <v>42</v>
      </c>
      <c r="H7" s="23">
        <f t="shared" si="0"/>
        <v>1</v>
      </c>
      <c r="I7" s="23">
        <v>1</v>
      </c>
      <c r="J7" s="24">
        <v>0</v>
      </c>
      <c r="K7" s="25">
        <v>0</v>
      </c>
      <c r="L7" s="26">
        <f t="shared" si="1"/>
        <v>3799</v>
      </c>
      <c r="M7" s="27">
        <v>3799</v>
      </c>
      <c r="N7" s="27">
        <v>0</v>
      </c>
      <c r="O7" s="29">
        <f t="shared" si="2"/>
        <v>15196</v>
      </c>
      <c r="P7" s="27">
        <v>15196</v>
      </c>
      <c r="Q7" s="27">
        <v>0</v>
      </c>
      <c r="R7" s="76">
        <f t="shared" si="3"/>
        <v>18995</v>
      </c>
      <c r="S7" s="29">
        <f t="shared" si="4"/>
        <v>15196</v>
      </c>
      <c r="T7" s="29" t="e">
        <f t="shared" si="5"/>
        <v>#DIV/0!</v>
      </c>
      <c r="U7" s="30" t="s">
        <v>36</v>
      </c>
      <c r="V7" s="30"/>
      <c r="W7" s="30"/>
      <c r="X7" s="128" t="s">
        <v>43</v>
      </c>
      <c r="Y7" s="30" t="s">
        <v>37</v>
      </c>
      <c r="Z7" s="114">
        <v>1</v>
      </c>
      <c r="AA7" s="114">
        <v>11</v>
      </c>
      <c r="AB7" s="30">
        <v>0</v>
      </c>
      <c r="AC7" s="30">
        <v>0</v>
      </c>
      <c r="AD7" s="151">
        <f t="shared" ref="AD7:AD70" si="6">(Z7*AA7)*100</f>
        <v>1100</v>
      </c>
      <c r="AE7" s="151">
        <f t="shared" ref="AE7:AE70" si="7">(AB7*AC7)*500</f>
        <v>0</v>
      </c>
      <c r="AF7" s="151">
        <f t="shared" ref="AF7:AF70" si="8">O7+AD7+AE7</f>
        <v>16296</v>
      </c>
    </row>
    <row r="8" spans="1:32" ht="68.25" x14ac:dyDescent="0.2">
      <c r="A8" s="18">
        <v>3</v>
      </c>
      <c r="B8" s="19" t="s">
        <v>44</v>
      </c>
      <c r="C8" s="20" t="s">
        <v>45</v>
      </c>
      <c r="D8" s="21" t="s">
        <v>33</v>
      </c>
      <c r="E8" s="21" t="s">
        <v>46</v>
      </c>
      <c r="F8" s="22" t="s">
        <v>34</v>
      </c>
      <c r="G8" s="21" t="s">
        <v>35</v>
      </c>
      <c r="H8" s="23">
        <f t="shared" si="0"/>
        <v>45</v>
      </c>
      <c r="I8" s="23">
        <v>45</v>
      </c>
      <c r="J8" s="24">
        <v>0</v>
      </c>
      <c r="K8" s="25">
        <v>0</v>
      </c>
      <c r="L8" s="26">
        <f t="shared" si="1"/>
        <v>247500</v>
      </c>
      <c r="M8" s="27">
        <v>247500</v>
      </c>
      <c r="N8" s="27">
        <v>0</v>
      </c>
      <c r="O8" s="29">
        <f t="shared" si="2"/>
        <v>990000</v>
      </c>
      <c r="P8" s="27">
        <v>990000</v>
      </c>
      <c r="Q8" s="27">
        <v>0</v>
      </c>
      <c r="R8" s="76">
        <f t="shared" si="3"/>
        <v>1237500</v>
      </c>
      <c r="S8" s="29">
        <f t="shared" si="4"/>
        <v>22000</v>
      </c>
      <c r="T8" s="29" t="e">
        <f t="shared" si="5"/>
        <v>#DIV/0!</v>
      </c>
      <c r="U8" s="30" t="s">
        <v>36</v>
      </c>
      <c r="V8" s="30"/>
      <c r="W8" s="30"/>
      <c r="X8" s="128" t="s">
        <v>43</v>
      </c>
      <c r="Y8" s="30" t="s">
        <v>37</v>
      </c>
      <c r="Z8" s="30">
        <v>0</v>
      </c>
      <c r="AA8" s="30">
        <v>0</v>
      </c>
      <c r="AB8" s="30">
        <v>0</v>
      </c>
      <c r="AC8" s="30">
        <v>0</v>
      </c>
      <c r="AD8" s="151">
        <f t="shared" si="6"/>
        <v>0</v>
      </c>
      <c r="AE8" s="151">
        <f t="shared" si="7"/>
        <v>0</v>
      </c>
      <c r="AF8" s="151">
        <f t="shared" si="8"/>
        <v>990000</v>
      </c>
    </row>
    <row r="9" spans="1:32" ht="48.75" x14ac:dyDescent="0.2">
      <c r="A9" s="18">
        <v>4</v>
      </c>
      <c r="B9" s="19" t="s">
        <v>47</v>
      </c>
      <c r="C9" s="20" t="s">
        <v>48</v>
      </c>
      <c r="D9" s="21" t="s">
        <v>33</v>
      </c>
      <c r="E9" s="21" t="s">
        <v>49</v>
      </c>
      <c r="F9" s="22" t="s">
        <v>50</v>
      </c>
      <c r="G9" s="21" t="s">
        <v>42</v>
      </c>
      <c r="H9" s="23">
        <f t="shared" si="0"/>
        <v>32</v>
      </c>
      <c r="I9" s="23">
        <v>32</v>
      </c>
      <c r="J9" s="24">
        <v>0</v>
      </c>
      <c r="K9" s="25">
        <v>0</v>
      </c>
      <c r="L9" s="26">
        <f t="shared" si="1"/>
        <v>5360</v>
      </c>
      <c r="M9" s="27">
        <v>5360</v>
      </c>
      <c r="N9" s="27">
        <v>0</v>
      </c>
      <c r="O9" s="29">
        <f t="shared" si="2"/>
        <v>21440</v>
      </c>
      <c r="P9" s="27">
        <v>21440</v>
      </c>
      <c r="Q9" s="27">
        <v>0</v>
      </c>
      <c r="R9" s="76">
        <f t="shared" si="3"/>
        <v>26800</v>
      </c>
      <c r="S9" s="29">
        <f t="shared" si="4"/>
        <v>670</v>
      </c>
      <c r="T9" s="29" t="e">
        <f t="shared" si="5"/>
        <v>#DIV/0!</v>
      </c>
      <c r="U9" s="30" t="s">
        <v>36</v>
      </c>
      <c r="V9" s="30"/>
      <c r="W9" s="30"/>
      <c r="X9" s="128" t="s">
        <v>43</v>
      </c>
      <c r="Y9" s="30" t="s">
        <v>37</v>
      </c>
      <c r="Z9" s="114">
        <v>32</v>
      </c>
      <c r="AA9" s="114">
        <v>12</v>
      </c>
      <c r="AB9" s="30">
        <v>0</v>
      </c>
      <c r="AC9" s="30">
        <v>0</v>
      </c>
      <c r="AD9" s="151">
        <f t="shared" si="6"/>
        <v>38400</v>
      </c>
      <c r="AE9" s="151">
        <f t="shared" si="7"/>
        <v>0</v>
      </c>
      <c r="AF9" s="151">
        <f t="shared" si="8"/>
        <v>59840</v>
      </c>
    </row>
    <row r="10" spans="1:32" ht="58.5" x14ac:dyDescent="0.2">
      <c r="A10" s="18">
        <v>5</v>
      </c>
      <c r="B10" s="19" t="s">
        <v>51</v>
      </c>
      <c r="C10" s="20" t="s">
        <v>52</v>
      </c>
      <c r="D10" s="21" t="s">
        <v>33</v>
      </c>
      <c r="E10" s="21" t="s">
        <v>53</v>
      </c>
      <c r="F10" s="22" t="s">
        <v>54</v>
      </c>
      <c r="G10" s="21" t="s">
        <v>55</v>
      </c>
      <c r="H10" s="23">
        <f t="shared" si="0"/>
        <v>25</v>
      </c>
      <c r="I10" s="23">
        <v>25</v>
      </c>
      <c r="J10" s="24">
        <v>0</v>
      </c>
      <c r="K10" s="25">
        <v>0</v>
      </c>
      <c r="L10" s="26">
        <f t="shared" si="1"/>
        <v>81070.61</v>
      </c>
      <c r="M10" s="27">
        <v>81070.61</v>
      </c>
      <c r="N10" s="27">
        <v>0</v>
      </c>
      <c r="O10" s="29">
        <f t="shared" si="2"/>
        <v>324282.42</v>
      </c>
      <c r="P10" s="27">
        <v>324282.42</v>
      </c>
      <c r="Q10" s="27">
        <v>0</v>
      </c>
      <c r="R10" s="76">
        <f t="shared" si="3"/>
        <v>405353.02999999997</v>
      </c>
      <c r="S10" s="29">
        <f t="shared" si="4"/>
        <v>12971.2968</v>
      </c>
      <c r="T10" s="29" t="e">
        <f t="shared" si="5"/>
        <v>#DIV/0!</v>
      </c>
      <c r="U10" s="30" t="s">
        <v>36</v>
      </c>
      <c r="V10" s="30"/>
      <c r="W10" s="30"/>
      <c r="X10" s="128" t="s">
        <v>37</v>
      </c>
      <c r="Y10" s="30" t="s">
        <v>37</v>
      </c>
      <c r="Z10" s="30">
        <v>0</v>
      </c>
      <c r="AA10" s="30">
        <v>0</v>
      </c>
      <c r="AB10" s="30">
        <v>0</v>
      </c>
      <c r="AC10" s="30">
        <v>0</v>
      </c>
      <c r="AD10" s="151">
        <f t="shared" si="6"/>
        <v>0</v>
      </c>
      <c r="AE10" s="151">
        <f t="shared" si="7"/>
        <v>0</v>
      </c>
      <c r="AF10" s="151">
        <f t="shared" si="8"/>
        <v>324282.42</v>
      </c>
    </row>
    <row r="11" spans="1:32" ht="68.25" x14ac:dyDescent="0.2">
      <c r="A11" s="18">
        <v>6</v>
      </c>
      <c r="B11" s="19" t="s">
        <v>56</v>
      </c>
      <c r="C11" s="20" t="s">
        <v>57</v>
      </c>
      <c r="D11" s="21" t="s">
        <v>33</v>
      </c>
      <c r="E11" s="21" t="s">
        <v>58</v>
      </c>
      <c r="F11" s="22" t="s">
        <v>41</v>
      </c>
      <c r="G11" s="21" t="s">
        <v>42</v>
      </c>
      <c r="H11" s="23">
        <f t="shared" si="0"/>
        <v>30</v>
      </c>
      <c r="I11" s="23">
        <v>30</v>
      </c>
      <c r="J11" s="24">
        <v>0</v>
      </c>
      <c r="K11" s="25">
        <v>0</v>
      </c>
      <c r="L11" s="26">
        <f t="shared" si="1"/>
        <v>1340000</v>
      </c>
      <c r="M11" s="27">
        <v>1340000</v>
      </c>
      <c r="N11" s="27">
        <v>0</v>
      </c>
      <c r="O11" s="29">
        <f t="shared" si="2"/>
        <v>660000</v>
      </c>
      <c r="P11" s="27">
        <v>660000</v>
      </c>
      <c r="Q11" s="27">
        <v>0</v>
      </c>
      <c r="R11" s="76">
        <f t="shared" si="3"/>
        <v>2000000</v>
      </c>
      <c r="S11" s="29">
        <f t="shared" si="4"/>
        <v>22000</v>
      </c>
      <c r="T11" s="29" t="e">
        <f t="shared" si="5"/>
        <v>#DIV/0!</v>
      </c>
      <c r="U11" s="30" t="s">
        <v>36</v>
      </c>
      <c r="V11" s="30"/>
      <c r="W11" s="30"/>
      <c r="X11" s="128" t="s">
        <v>37</v>
      </c>
      <c r="Y11" s="30" t="s">
        <v>37</v>
      </c>
      <c r="Z11" s="30">
        <v>0</v>
      </c>
      <c r="AA11" s="30">
        <v>0</v>
      </c>
      <c r="AB11" s="30">
        <v>0</v>
      </c>
      <c r="AC11" s="30">
        <v>0</v>
      </c>
      <c r="AD11" s="151">
        <f t="shared" si="6"/>
        <v>0</v>
      </c>
      <c r="AE11" s="151">
        <f t="shared" si="7"/>
        <v>0</v>
      </c>
      <c r="AF11" s="151">
        <f t="shared" si="8"/>
        <v>660000</v>
      </c>
    </row>
    <row r="12" spans="1:32" ht="58.5" x14ac:dyDescent="0.2">
      <c r="A12" s="18">
        <v>7</v>
      </c>
      <c r="B12" s="19" t="s">
        <v>59</v>
      </c>
      <c r="C12" s="20" t="s">
        <v>60</v>
      </c>
      <c r="D12" s="21" t="s">
        <v>33</v>
      </c>
      <c r="E12" s="21" t="s">
        <v>40</v>
      </c>
      <c r="F12" s="22" t="s">
        <v>33</v>
      </c>
      <c r="G12" s="21" t="s">
        <v>35</v>
      </c>
      <c r="H12" s="23">
        <f t="shared" si="0"/>
        <v>24</v>
      </c>
      <c r="I12" s="23">
        <v>24</v>
      </c>
      <c r="J12" s="24">
        <v>0</v>
      </c>
      <c r="K12" s="25">
        <v>0</v>
      </c>
      <c r="L12" s="26">
        <f t="shared" si="1"/>
        <v>132000</v>
      </c>
      <c r="M12" s="27">
        <v>132000</v>
      </c>
      <c r="N12" s="27">
        <v>0</v>
      </c>
      <c r="O12" s="29">
        <f t="shared" si="2"/>
        <v>528000</v>
      </c>
      <c r="P12" s="27">
        <v>528000</v>
      </c>
      <c r="Q12" s="27">
        <v>0</v>
      </c>
      <c r="R12" s="76">
        <f t="shared" si="3"/>
        <v>660000</v>
      </c>
      <c r="S12" s="29">
        <f t="shared" si="4"/>
        <v>22000</v>
      </c>
      <c r="T12" s="29" t="e">
        <f t="shared" si="5"/>
        <v>#DIV/0!</v>
      </c>
      <c r="U12" s="30" t="s">
        <v>36</v>
      </c>
      <c r="V12" s="30"/>
      <c r="W12" s="30"/>
      <c r="X12" s="128" t="s">
        <v>43</v>
      </c>
      <c r="Y12" s="30" t="s">
        <v>43</v>
      </c>
      <c r="Z12" s="30">
        <v>0</v>
      </c>
      <c r="AA12" s="30">
        <v>0</v>
      </c>
      <c r="AB12" s="30">
        <v>0</v>
      </c>
      <c r="AC12" s="30">
        <v>0</v>
      </c>
      <c r="AD12" s="151">
        <f t="shared" si="6"/>
        <v>0</v>
      </c>
      <c r="AE12" s="151">
        <f t="shared" si="7"/>
        <v>0</v>
      </c>
      <c r="AF12" s="151">
        <f t="shared" si="8"/>
        <v>528000</v>
      </c>
    </row>
    <row r="13" spans="1:32" ht="39" x14ac:dyDescent="0.2">
      <c r="A13" s="18">
        <v>8</v>
      </c>
      <c r="B13" s="19" t="s">
        <v>61</v>
      </c>
      <c r="C13" s="20" t="s">
        <v>62</v>
      </c>
      <c r="D13" s="21" t="s">
        <v>33</v>
      </c>
      <c r="E13" s="21" t="s">
        <v>63</v>
      </c>
      <c r="F13" s="22" t="s">
        <v>34</v>
      </c>
      <c r="G13" s="21" t="s">
        <v>35</v>
      </c>
      <c r="H13" s="23">
        <f t="shared" si="0"/>
        <v>5</v>
      </c>
      <c r="I13" s="23">
        <v>5</v>
      </c>
      <c r="J13" s="24">
        <v>0</v>
      </c>
      <c r="K13" s="25">
        <v>0</v>
      </c>
      <c r="L13" s="26">
        <f t="shared" si="1"/>
        <v>27500</v>
      </c>
      <c r="M13" s="27">
        <v>27500</v>
      </c>
      <c r="N13" s="27">
        <v>0</v>
      </c>
      <c r="O13" s="29">
        <f t="shared" si="2"/>
        <v>110000</v>
      </c>
      <c r="P13" s="27">
        <v>110000</v>
      </c>
      <c r="Q13" s="27">
        <v>0</v>
      </c>
      <c r="R13" s="76">
        <f t="shared" si="3"/>
        <v>137500</v>
      </c>
      <c r="S13" s="29">
        <f t="shared" si="4"/>
        <v>22000</v>
      </c>
      <c r="T13" s="29" t="e">
        <f t="shared" si="5"/>
        <v>#DIV/0!</v>
      </c>
      <c r="U13" s="30" t="s">
        <v>36</v>
      </c>
      <c r="V13" s="30"/>
      <c r="W13" s="30"/>
      <c r="X13" s="128" t="s">
        <v>43</v>
      </c>
      <c r="Y13" s="30" t="s">
        <v>37</v>
      </c>
      <c r="Z13" s="30">
        <v>0</v>
      </c>
      <c r="AA13" s="30">
        <v>0</v>
      </c>
      <c r="AB13" s="30">
        <v>0</v>
      </c>
      <c r="AC13" s="30">
        <v>0</v>
      </c>
      <c r="AD13" s="151">
        <f t="shared" si="6"/>
        <v>0</v>
      </c>
      <c r="AE13" s="151">
        <f t="shared" si="7"/>
        <v>0</v>
      </c>
      <c r="AF13" s="151">
        <f t="shared" si="8"/>
        <v>110000</v>
      </c>
    </row>
    <row r="14" spans="1:32" ht="87.75" x14ac:dyDescent="0.2">
      <c r="A14" s="18">
        <v>9</v>
      </c>
      <c r="B14" s="19" t="s">
        <v>64</v>
      </c>
      <c r="C14" s="20" t="s">
        <v>65</v>
      </c>
      <c r="D14" s="21" t="s">
        <v>33</v>
      </c>
      <c r="E14" s="21" t="s">
        <v>66</v>
      </c>
      <c r="F14" s="22" t="s">
        <v>67</v>
      </c>
      <c r="G14" s="21" t="s">
        <v>55</v>
      </c>
      <c r="H14" s="23">
        <f t="shared" si="0"/>
        <v>60</v>
      </c>
      <c r="I14" s="23">
        <v>60</v>
      </c>
      <c r="J14" s="24">
        <v>0</v>
      </c>
      <c r="K14" s="25">
        <v>0</v>
      </c>
      <c r="L14" s="26">
        <f t="shared" si="1"/>
        <v>2194708.81</v>
      </c>
      <c r="M14" s="27">
        <v>2194708.81</v>
      </c>
      <c r="N14" s="27">
        <v>0</v>
      </c>
      <c r="O14" s="29">
        <f t="shared" si="2"/>
        <v>1320000</v>
      </c>
      <c r="P14" s="27">
        <v>1320000</v>
      </c>
      <c r="Q14" s="27">
        <v>0</v>
      </c>
      <c r="R14" s="76">
        <f t="shared" si="3"/>
        <v>3514708.81</v>
      </c>
      <c r="S14" s="29">
        <f t="shared" si="4"/>
        <v>22000</v>
      </c>
      <c r="T14" s="29" t="e">
        <f t="shared" si="5"/>
        <v>#DIV/0!</v>
      </c>
      <c r="U14" s="30" t="s">
        <v>36</v>
      </c>
      <c r="V14" s="30"/>
      <c r="W14" s="30"/>
      <c r="X14" s="128" t="s">
        <v>43</v>
      </c>
      <c r="Y14" s="30" t="s">
        <v>37</v>
      </c>
      <c r="Z14" s="30">
        <v>0</v>
      </c>
      <c r="AA14" s="30">
        <v>0</v>
      </c>
      <c r="AB14" s="30">
        <v>0</v>
      </c>
      <c r="AC14" s="30">
        <v>0</v>
      </c>
      <c r="AD14" s="151">
        <f t="shared" si="6"/>
        <v>0</v>
      </c>
      <c r="AE14" s="151">
        <f t="shared" si="7"/>
        <v>0</v>
      </c>
      <c r="AF14" s="151">
        <f t="shared" si="8"/>
        <v>1320000</v>
      </c>
    </row>
    <row r="15" spans="1:32" ht="78" x14ac:dyDescent="0.2">
      <c r="A15" s="18">
        <v>10</v>
      </c>
      <c r="B15" s="19" t="s">
        <v>68</v>
      </c>
      <c r="C15" s="20" t="s">
        <v>69</v>
      </c>
      <c r="D15" s="21" t="s">
        <v>33</v>
      </c>
      <c r="E15" s="21" t="s">
        <v>70</v>
      </c>
      <c r="F15" s="22" t="s">
        <v>34</v>
      </c>
      <c r="G15" s="21" t="s">
        <v>42</v>
      </c>
      <c r="H15" s="23">
        <f t="shared" si="0"/>
        <v>40</v>
      </c>
      <c r="I15" s="23">
        <v>40</v>
      </c>
      <c r="J15" s="24">
        <v>0</v>
      </c>
      <c r="K15" s="25">
        <v>0</v>
      </c>
      <c r="L15" s="26">
        <f t="shared" si="1"/>
        <v>16185</v>
      </c>
      <c r="M15" s="27">
        <v>16185</v>
      </c>
      <c r="N15" s="27">
        <v>0</v>
      </c>
      <c r="O15" s="29">
        <f t="shared" si="2"/>
        <v>64739</v>
      </c>
      <c r="P15" s="27">
        <v>64739</v>
      </c>
      <c r="Q15" s="27">
        <v>0</v>
      </c>
      <c r="R15" s="76">
        <f t="shared" si="3"/>
        <v>80924</v>
      </c>
      <c r="S15" s="29">
        <f t="shared" si="4"/>
        <v>1618.4749999999999</v>
      </c>
      <c r="T15" s="29" t="e">
        <f t="shared" si="5"/>
        <v>#DIV/0!</v>
      </c>
      <c r="U15" s="30" t="s">
        <v>36</v>
      </c>
      <c r="V15" s="30"/>
      <c r="W15" s="30"/>
      <c r="X15" s="128" t="s">
        <v>43</v>
      </c>
      <c r="Y15" s="30" t="s">
        <v>43</v>
      </c>
      <c r="Z15" s="114">
        <v>40</v>
      </c>
      <c r="AA15" s="114">
        <v>4</v>
      </c>
      <c r="AB15" s="30">
        <v>0</v>
      </c>
      <c r="AC15" s="30">
        <v>0</v>
      </c>
      <c r="AD15" s="151">
        <f t="shared" si="6"/>
        <v>16000</v>
      </c>
      <c r="AE15" s="151">
        <f t="shared" si="7"/>
        <v>0</v>
      </c>
      <c r="AF15" s="151">
        <f t="shared" si="8"/>
        <v>80739</v>
      </c>
    </row>
    <row r="16" spans="1:32" ht="58.5" x14ac:dyDescent="0.2">
      <c r="A16" s="18">
        <v>11</v>
      </c>
      <c r="B16" s="19" t="s">
        <v>71</v>
      </c>
      <c r="C16" s="20" t="s">
        <v>72</v>
      </c>
      <c r="D16" s="21" t="s">
        <v>33</v>
      </c>
      <c r="E16" s="21" t="s">
        <v>73</v>
      </c>
      <c r="F16" s="22" t="s">
        <v>33</v>
      </c>
      <c r="G16" s="21" t="s">
        <v>55</v>
      </c>
      <c r="H16" s="23">
        <f t="shared" si="0"/>
        <v>30</v>
      </c>
      <c r="I16" s="23">
        <v>30</v>
      </c>
      <c r="J16" s="24">
        <v>0</v>
      </c>
      <c r="K16" s="25">
        <v>0</v>
      </c>
      <c r="L16" s="26">
        <f t="shared" si="1"/>
        <v>267000</v>
      </c>
      <c r="M16" s="27">
        <v>267000</v>
      </c>
      <c r="N16" s="27">
        <v>0</v>
      </c>
      <c r="O16" s="29">
        <f t="shared" si="2"/>
        <v>660000</v>
      </c>
      <c r="P16" s="27">
        <v>660000</v>
      </c>
      <c r="Q16" s="27">
        <v>0</v>
      </c>
      <c r="R16" s="76">
        <f t="shared" si="3"/>
        <v>927000</v>
      </c>
      <c r="S16" s="29">
        <f t="shared" si="4"/>
        <v>22000</v>
      </c>
      <c r="T16" s="29" t="e">
        <f t="shared" si="5"/>
        <v>#DIV/0!</v>
      </c>
      <c r="U16" s="30" t="s">
        <v>36</v>
      </c>
      <c r="V16" s="30"/>
      <c r="W16" s="30"/>
      <c r="X16" s="128" t="s">
        <v>43</v>
      </c>
      <c r="Y16" s="30" t="s">
        <v>37</v>
      </c>
      <c r="Z16" s="114">
        <v>30</v>
      </c>
      <c r="AA16" s="114">
        <v>4</v>
      </c>
      <c r="AB16" s="30">
        <v>0</v>
      </c>
      <c r="AC16" s="30">
        <v>0</v>
      </c>
      <c r="AD16" s="151">
        <f t="shared" si="6"/>
        <v>12000</v>
      </c>
      <c r="AE16" s="151">
        <f t="shared" si="7"/>
        <v>0</v>
      </c>
      <c r="AF16" s="151">
        <f t="shared" si="8"/>
        <v>672000</v>
      </c>
    </row>
    <row r="17" spans="1:32" ht="68.25" x14ac:dyDescent="0.2">
      <c r="A17" s="18">
        <v>12</v>
      </c>
      <c r="B17" s="19" t="s">
        <v>74</v>
      </c>
      <c r="C17" s="20" t="s">
        <v>75</v>
      </c>
      <c r="D17" s="21" t="s">
        <v>33</v>
      </c>
      <c r="E17" s="21" t="s">
        <v>73</v>
      </c>
      <c r="F17" s="22" t="s">
        <v>34</v>
      </c>
      <c r="G17" s="21" t="s">
        <v>55</v>
      </c>
      <c r="H17" s="23">
        <f t="shared" si="0"/>
        <v>60</v>
      </c>
      <c r="I17" s="23">
        <v>60</v>
      </c>
      <c r="J17" s="24">
        <v>0</v>
      </c>
      <c r="K17" s="25">
        <v>0</v>
      </c>
      <c r="L17" s="26">
        <f t="shared" si="1"/>
        <v>1852355</v>
      </c>
      <c r="M17" s="27">
        <v>1852355</v>
      </c>
      <c r="N17" s="27">
        <v>0</v>
      </c>
      <c r="O17" s="29">
        <f t="shared" si="2"/>
        <v>1320000</v>
      </c>
      <c r="P17" s="27">
        <v>1320000</v>
      </c>
      <c r="Q17" s="27">
        <v>0</v>
      </c>
      <c r="R17" s="76">
        <f t="shared" si="3"/>
        <v>3172355</v>
      </c>
      <c r="S17" s="29">
        <f t="shared" si="4"/>
        <v>22000</v>
      </c>
      <c r="T17" s="29" t="e">
        <f t="shared" si="5"/>
        <v>#DIV/0!</v>
      </c>
      <c r="U17" s="30" t="s">
        <v>36</v>
      </c>
      <c r="V17" s="30"/>
      <c r="W17" s="30"/>
      <c r="X17" s="128" t="s">
        <v>43</v>
      </c>
      <c r="Y17" s="30" t="s">
        <v>43</v>
      </c>
      <c r="Z17" s="30">
        <v>0</v>
      </c>
      <c r="AA17" s="30">
        <v>0</v>
      </c>
      <c r="AB17" s="30">
        <v>0</v>
      </c>
      <c r="AC17" s="30">
        <v>0</v>
      </c>
      <c r="AD17" s="151">
        <f t="shared" si="6"/>
        <v>0</v>
      </c>
      <c r="AE17" s="151">
        <f t="shared" si="7"/>
        <v>0</v>
      </c>
      <c r="AF17" s="151">
        <f t="shared" si="8"/>
        <v>1320000</v>
      </c>
    </row>
    <row r="18" spans="1:32" ht="68.25" x14ac:dyDescent="0.2">
      <c r="A18" s="18">
        <v>13</v>
      </c>
      <c r="B18" s="19" t="s">
        <v>76</v>
      </c>
      <c r="C18" s="20" t="s">
        <v>77</v>
      </c>
      <c r="D18" s="21" t="s">
        <v>33</v>
      </c>
      <c r="E18" s="21" t="s">
        <v>33</v>
      </c>
      <c r="F18" s="22" t="s">
        <v>41</v>
      </c>
      <c r="G18" s="21" t="s">
        <v>55</v>
      </c>
      <c r="H18" s="23">
        <f t="shared" si="0"/>
        <v>50</v>
      </c>
      <c r="I18" s="23">
        <v>50</v>
      </c>
      <c r="J18" s="24">
        <v>0</v>
      </c>
      <c r="K18" s="25">
        <v>0</v>
      </c>
      <c r="L18" s="26">
        <f t="shared" si="1"/>
        <v>306611.44</v>
      </c>
      <c r="M18" s="27">
        <v>306611.44</v>
      </c>
      <c r="N18" s="27">
        <v>0</v>
      </c>
      <c r="O18" s="29">
        <f t="shared" si="2"/>
        <v>1100000</v>
      </c>
      <c r="P18" s="27">
        <v>1100000</v>
      </c>
      <c r="Q18" s="27">
        <v>0</v>
      </c>
      <c r="R18" s="76">
        <f t="shared" si="3"/>
        <v>1406611.44</v>
      </c>
      <c r="S18" s="29">
        <f t="shared" si="4"/>
        <v>22000</v>
      </c>
      <c r="T18" s="29" t="e">
        <f t="shared" si="5"/>
        <v>#DIV/0!</v>
      </c>
      <c r="U18" s="30" t="s">
        <v>36</v>
      </c>
      <c r="V18" s="30"/>
      <c r="W18" s="30"/>
      <c r="X18" s="128" t="s">
        <v>43</v>
      </c>
      <c r="Y18" s="30" t="s">
        <v>43</v>
      </c>
      <c r="Z18" s="30">
        <v>0</v>
      </c>
      <c r="AA18" s="30">
        <v>0</v>
      </c>
      <c r="AB18" s="30">
        <v>0</v>
      </c>
      <c r="AC18" s="30">
        <v>0</v>
      </c>
      <c r="AD18" s="151">
        <f t="shared" si="6"/>
        <v>0</v>
      </c>
      <c r="AE18" s="151">
        <f t="shared" si="7"/>
        <v>0</v>
      </c>
      <c r="AF18" s="151">
        <f t="shared" si="8"/>
        <v>1100000</v>
      </c>
    </row>
    <row r="19" spans="1:32" ht="68.25" x14ac:dyDescent="0.2">
      <c r="A19" s="18">
        <v>14</v>
      </c>
      <c r="B19" s="19" t="s">
        <v>78</v>
      </c>
      <c r="C19" s="20" t="s">
        <v>79</v>
      </c>
      <c r="D19" s="21" t="s">
        <v>33</v>
      </c>
      <c r="E19" s="21" t="s">
        <v>73</v>
      </c>
      <c r="F19" s="22" t="s">
        <v>80</v>
      </c>
      <c r="G19" s="21" t="s">
        <v>81</v>
      </c>
      <c r="H19" s="23">
        <f t="shared" si="0"/>
        <v>24</v>
      </c>
      <c r="I19" s="23">
        <v>24</v>
      </c>
      <c r="J19" s="24">
        <v>0</v>
      </c>
      <c r="K19" s="25">
        <v>0</v>
      </c>
      <c r="L19" s="26">
        <f t="shared" si="1"/>
        <v>3160</v>
      </c>
      <c r="M19" s="27">
        <v>3160</v>
      </c>
      <c r="N19" s="27">
        <v>0</v>
      </c>
      <c r="O19" s="29">
        <f t="shared" si="2"/>
        <v>12640</v>
      </c>
      <c r="P19" s="27">
        <v>12640</v>
      </c>
      <c r="Q19" s="27">
        <v>0</v>
      </c>
      <c r="R19" s="76">
        <f t="shared" si="3"/>
        <v>15800</v>
      </c>
      <c r="S19" s="29">
        <f t="shared" si="4"/>
        <v>526.66666666666663</v>
      </c>
      <c r="T19" s="29" t="e">
        <f t="shared" si="5"/>
        <v>#DIV/0!</v>
      </c>
      <c r="U19" s="30" t="s">
        <v>36</v>
      </c>
      <c r="V19" s="30"/>
      <c r="W19" s="30"/>
      <c r="X19" s="128" t="s">
        <v>43</v>
      </c>
      <c r="Y19" s="30" t="s">
        <v>37</v>
      </c>
      <c r="Z19" s="115">
        <v>24</v>
      </c>
      <c r="AA19" s="115">
        <v>10</v>
      </c>
      <c r="AB19" s="30">
        <v>0</v>
      </c>
      <c r="AC19" s="30">
        <v>0</v>
      </c>
      <c r="AD19" s="151">
        <f t="shared" si="6"/>
        <v>24000</v>
      </c>
      <c r="AE19" s="151">
        <f t="shared" si="7"/>
        <v>0</v>
      </c>
      <c r="AF19" s="151">
        <f t="shared" si="8"/>
        <v>36640</v>
      </c>
    </row>
    <row r="20" spans="1:32" ht="48.75" x14ac:dyDescent="0.2">
      <c r="A20" s="18">
        <v>15</v>
      </c>
      <c r="B20" s="20" t="s">
        <v>82</v>
      </c>
      <c r="C20" s="20" t="s">
        <v>83</v>
      </c>
      <c r="D20" s="21" t="s">
        <v>33</v>
      </c>
      <c r="E20" s="21" t="s">
        <v>73</v>
      </c>
      <c r="F20" s="22" t="s">
        <v>84</v>
      </c>
      <c r="G20" s="21" t="s">
        <v>55</v>
      </c>
      <c r="H20" s="23">
        <f t="shared" si="0"/>
        <v>100</v>
      </c>
      <c r="I20" s="23">
        <v>100</v>
      </c>
      <c r="J20" s="24">
        <v>0</v>
      </c>
      <c r="K20" s="25">
        <v>0</v>
      </c>
      <c r="L20" s="26">
        <f t="shared" si="1"/>
        <v>6364599</v>
      </c>
      <c r="M20" s="27">
        <v>6364599</v>
      </c>
      <c r="N20" s="27">
        <v>0</v>
      </c>
      <c r="O20" s="29">
        <f t="shared" si="2"/>
        <v>2200000</v>
      </c>
      <c r="P20" s="27">
        <v>2200000</v>
      </c>
      <c r="Q20" s="27">
        <v>0</v>
      </c>
      <c r="R20" s="76">
        <f t="shared" si="3"/>
        <v>8564599</v>
      </c>
      <c r="S20" s="29">
        <f t="shared" si="4"/>
        <v>22000</v>
      </c>
      <c r="T20" s="29" t="e">
        <f t="shared" si="5"/>
        <v>#DIV/0!</v>
      </c>
      <c r="U20" s="30" t="s">
        <v>36</v>
      </c>
      <c r="V20" s="30"/>
      <c r="W20" s="30"/>
      <c r="X20" s="128" t="s">
        <v>43</v>
      </c>
      <c r="Y20" s="30" t="s">
        <v>37</v>
      </c>
      <c r="Z20" s="30">
        <v>0</v>
      </c>
      <c r="AA20" s="30">
        <v>0</v>
      </c>
      <c r="AB20" s="30">
        <v>0</v>
      </c>
      <c r="AC20" s="30">
        <v>0</v>
      </c>
      <c r="AD20" s="151">
        <f t="shared" si="6"/>
        <v>0</v>
      </c>
      <c r="AE20" s="151">
        <f t="shared" si="7"/>
        <v>0</v>
      </c>
      <c r="AF20" s="151">
        <f t="shared" si="8"/>
        <v>2200000</v>
      </c>
    </row>
    <row r="21" spans="1:32" ht="78" x14ac:dyDescent="0.2">
      <c r="A21" s="18">
        <v>16</v>
      </c>
      <c r="B21" s="19" t="s">
        <v>85</v>
      </c>
      <c r="C21" s="20" t="s">
        <v>86</v>
      </c>
      <c r="D21" s="21" t="s">
        <v>33</v>
      </c>
      <c r="E21" s="21" t="s">
        <v>87</v>
      </c>
      <c r="F21" s="22" t="s">
        <v>41</v>
      </c>
      <c r="G21" s="21" t="s">
        <v>55</v>
      </c>
      <c r="H21" s="23">
        <f t="shared" si="0"/>
        <v>96</v>
      </c>
      <c r="I21" s="23">
        <v>96</v>
      </c>
      <c r="J21" s="24">
        <v>0</v>
      </c>
      <c r="K21" s="25">
        <v>0</v>
      </c>
      <c r="L21" s="26">
        <f t="shared" si="1"/>
        <v>528000</v>
      </c>
      <c r="M21" s="27">
        <v>528000</v>
      </c>
      <c r="N21" s="27">
        <v>0</v>
      </c>
      <c r="O21" s="29">
        <f t="shared" si="2"/>
        <v>2112000</v>
      </c>
      <c r="P21" s="27">
        <v>2112000</v>
      </c>
      <c r="Q21" s="27">
        <v>0</v>
      </c>
      <c r="R21" s="76">
        <f t="shared" si="3"/>
        <v>2640000</v>
      </c>
      <c r="S21" s="29">
        <f t="shared" si="4"/>
        <v>22000</v>
      </c>
      <c r="T21" s="29" t="e">
        <f t="shared" si="5"/>
        <v>#DIV/0!</v>
      </c>
      <c r="U21" s="30" t="s">
        <v>36</v>
      </c>
      <c r="V21" s="30"/>
      <c r="W21" s="30"/>
      <c r="X21" s="128" t="s">
        <v>43</v>
      </c>
      <c r="Y21" s="30" t="s">
        <v>43</v>
      </c>
      <c r="Z21" s="30">
        <v>0</v>
      </c>
      <c r="AA21" s="30">
        <v>0</v>
      </c>
      <c r="AB21" s="30">
        <v>0</v>
      </c>
      <c r="AC21" s="30">
        <v>0</v>
      </c>
      <c r="AD21" s="151">
        <f t="shared" si="6"/>
        <v>0</v>
      </c>
      <c r="AE21" s="151">
        <f t="shared" si="7"/>
        <v>0</v>
      </c>
      <c r="AF21" s="151">
        <f t="shared" si="8"/>
        <v>2112000</v>
      </c>
    </row>
    <row r="22" spans="1:32" ht="68.25" x14ac:dyDescent="0.2">
      <c r="A22" s="18">
        <v>17</v>
      </c>
      <c r="B22" s="19" t="s">
        <v>88</v>
      </c>
      <c r="C22" s="20" t="s">
        <v>89</v>
      </c>
      <c r="D22" s="21" t="s">
        <v>33</v>
      </c>
      <c r="E22" s="21" t="s">
        <v>90</v>
      </c>
      <c r="F22" s="22" t="s">
        <v>34</v>
      </c>
      <c r="G22" s="21" t="s">
        <v>35</v>
      </c>
      <c r="H22" s="23">
        <f t="shared" si="0"/>
        <v>32</v>
      </c>
      <c r="I22" s="23">
        <v>32</v>
      </c>
      <c r="J22" s="24">
        <v>0</v>
      </c>
      <c r="K22" s="25">
        <v>0</v>
      </c>
      <c r="L22" s="26">
        <f t="shared" si="1"/>
        <v>785000</v>
      </c>
      <c r="M22" s="27">
        <v>785000</v>
      </c>
      <c r="N22" s="27">
        <v>0</v>
      </c>
      <c r="O22" s="29">
        <f t="shared" si="2"/>
        <v>704000</v>
      </c>
      <c r="P22" s="27">
        <v>704000</v>
      </c>
      <c r="Q22" s="27">
        <v>0</v>
      </c>
      <c r="R22" s="76">
        <f t="shared" si="3"/>
        <v>1489000</v>
      </c>
      <c r="S22" s="29">
        <f t="shared" si="4"/>
        <v>22000</v>
      </c>
      <c r="T22" s="29" t="e">
        <f t="shared" si="5"/>
        <v>#DIV/0!</v>
      </c>
      <c r="U22" s="30" t="s">
        <v>36</v>
      </c>
      <c r="V22" s="30"/>
      <c r="W22" s="30"/>
      <c r="X22" s="128" t="s">
        <v>43</v>
      </c>
      <c r="Y22" s="30" t="s">
        <v>37</v>
      </c>
      <c r="Z22" s="114">
        <v>32</v>
      </c>
      <c r="AA22" s="114">
        <v>3</v>
      </c>
      <c r="AB22" s="30">
        <v>0</v>
      </c>
      <c r="AC22" s="30">
        <v>0</v>
      </c>
      <c r="AD22" s="151">
        <f t="shared" si="6"/>
        <v>9600</v>
      </c>
      <c r="AE22" s="151">
        <f t="shared" si="7"/>
        <v>0</v>
      </c>
      <c r="AF22" s="151">
        <f t="shared" si="8"/>
        <v>713600</v>
      </c>
    </row>
    <row r="23" spans="1:32" ht="48.75" x14ac:dyDescent="0.2">
      <c r="A23" s="18">
        <v>18</v>
      </c>
      <c r="B23" s="19" t="s">
        <v>91</v>
      </c>
      <c r="C23" s="20" t="s">
        <v>92</v>
      </c>
      <c r="D23" s="21" t="s">
        <v>33</v>
      </c>
      <c r="E23" s="21" t="s">
        <v>84</v>
      </c>
      <c r="F23" s="22" t="s">
        <v>34</v>
      </c>
      <c r="G23" s="21" t="s">
        <v>35</v>
      </c>
      <c r="H23" s="23">
        <f t="shared" si="0"/>
        <v>17</v>
      </c>
      <c r="I23" s="23">
        <v>17</v>
      </c>
      <c r="J23" s="24">
        <v>0</v>
      </c>
      <c r="K23" s="25">
        <v>0</v>
      </c>
      <c r="L23" s="26">
        <f t="shared" si="1"/>
        <v>67973</v>
      </c>
      <c r="M23" s="27">
        <v>67973</v>
      </c>
      <c r="N23" s="27">
        <v>0</v>
      </c>
      <c r="O23" s="29">
        <f t="shared" si="2"/>
        <v>271892</v>
      </c>
      <c r="P23" s="27">
        <v>271892</v>
      </c>
      <c r="Q23" s="27">
        <v>0</v>
      </c>
      <c r="R23" s="76">
        <f t="shared" si="3"/>
        <v>339865</v>
      </c>
      <c r="S23" s="29">
        <f t="shared" si="4"/>
        <v>15993.64705882353</v>
      </c>
      <c r="T23" s="29" t="e">
        <f t="shared" si="5"/>
        <v>#DIV/0!</v>
      </c>
      <c r="U23" s="30" t="s">
        <v>36</v>
      </c>
      <c r="V23" s="30"/>
      <c r="W23" s="30"/>
      <c r="X23" s="128" t="s">
        <v>37</v>
      </c>
      <c r="Y23" s="30" t="s">
        <v>37</v>
      </c>
      <c r="Z23" s="114">
        <v>17</v>
      </c>
      <c r="AA23" s="114">
        <v>4</v>
      </c>
      <c r="AB23" s="30">
        <v>0</v>
      </c>
      <c r="AC23" s="30">
        <v>0</v>
      </c>
      <c r="AD23" s="151">
        <f t="shared" si="6"/>
        <v>6800</v>
      </c>
      <c r="AE23" s="151">
        <f t="shared" si="7"/>
        <v>0</v>
      </c>
      <c r="AF23" s="151">
        <f t="shared" si="8"/>
        <v>278692</v>
      </c>
    </row>
    <row r="24" spans="1:32" ht="58.5" x14ac:dyDescent="0.2">
      <c r="A24" s="18">
        <v>19</v>
      </c>
      <c r="B24" s="32" t="s">
        <v>93</v>
      </c>
      <c r="C24" s="33" t="s">
        <v>94</v>
      </c>
      <c r="D24" s="21" t="s">
        <v>33</v>
      </c>
      <c r="E24" s="21" t="s">
        <v>95</v>
      </c>
      <c r="F24" s="22" t="s">
        <v>33</v>
      </c>
      <c r="G24" s="21" t="s">
        <v>55</v>
      </c>
      <c r="H24" s="23">
        <f t="shared" si="0"/>
        <v>25</v>
      </c>
      <c r="I24" s="23">
        <v>25</v>
      </c>
      <c r="J24" s="24">
        <v>0</v>
      </c>
      <c r="K24" s="25">
        <v>0</v>
      </c>
      <c r="L24" s="26">
        <f t="shared" si="1"/>
        <v>150010</v>
      </c>
      <c r="M24" s="27">
        <v>150010</v>
      </c>
      <c r="N24" s="27">
        <v>0</v>
      </c>
      <c r="O24" s="29">
        <f t="shared" si="2"/>
        <v>549990</v>
      </c>
      <c r="P24" s="27">
        <v>549990</v>
      </c>
      <c r="Q24" s="27"/>
      <c r="R24" s="76">
        <f t="shared" si="3"/>
        <v>700000</v>
      </c>
      <c r="S24" s="29">
        <f t="shared" si="4"/>
        <v>21999.599999999999</v>
      </c>
      <c r="T24" s="29" t="e">
        <f t="shared" si="5"/>
        <v>#DIV/0!</v>
      </c>
      <c r="U24" s="30" t="s">
        <v>36</v>
      </c>
      <c r="V24" s="30"/>
      <c r="W24" s="30"/>
      <c r="X24" s="128" t="s">
        <v>37</v>
      </c>
      <c r="Y24" s="30" t="s">
        <v>37</v>
      </c>
      <c r="Z24" s="30">
        <v>0</v>
      </c>
      <c r="AA24" s="30">
        <v>0</v>
      </c>
      <c r="AB24" s="30">
        <v>0</v>
      </c>
      <c r="AC24" s="30">
        <v>0</v>
      </c>
      <c r="AD24" s="151">
        <f t="shared" si="6"/>
        <v>0</v>
      </c>
      <c r="AE24" s="151">
        <f t="shared" si="7"/>
        <v>0</v>
      </c>
      <c r="AF24" s="151">
        <f t="shared" si="8"/>
        <v>549990</v>
      </c>
    </row>
    <row r="25" spans="1:32" ht="48.75" x14ac:dyDescent="0.2">
      <c r="A25" s="18">
        <v>20</v>
      </c>
      <c r="B25" s="19" t="s">
        <v>96</v>
      </c>
      <c r="C25" s="20" t="s">
        <v>97</v>
      </c>
      <c r="D25" s="21" t="s">
        <v>33</v>
      </c>
      <c r="E25" s="21" t="s">
        <v>49</v>
      </c>
      <c r="F25" s="22" t="s">
        <v>33</v>
      </c>
      <c r="G25" s="21" t="s">
        <v>35</v>
      </c>
      <c r="H25" s="23">
        <f t="shared" si="0"/>
        <v>6</v>
      </c>
      <c r="I25" s="23">
        <v>6</v>
      </c>
      <c r="J25" s="24">
        <v>0</v>
      </c>
      <c r="K25" s="25">
        <v>0</v>
      </c>
      <c r="L25" s="26">
        <f t="shared" si="1"/>
        <v>33000</v>
      </c>
      <c r="M25" s="27">
        <v>33000</v>
      </c>
      <c r="N25" s="27">
        <v>0</v>
      </c>
      <c r="O25" s="29">
        <f t="shared" si="2"/>
        <v>132000</v>
      </c>
      <c r="P25" s="27">
        <v>132000</v>
      </c>
      <c r="Q25" s="27">
        <v>0</v>
      </c>
      <c r="R25" s="76">
        <f t="shared" si="3"/>
        <v>165000</v>
      </c>
      <c r="S25" s="29">
        <f t="shared" si="4"/>
        <v>22000</v>
      </c>
      <c r="T25" s="29" t="e">
        <f t="shared" si="5"/>
        <v>#DIV/0!</v>
      </c>
      <c r="U25" s="30" t="s">
        <v>36</v>
      </c>
      <c r="V25" s="30"/>
      <c r="W25" s="30"/>
      <c r="X25" s="128" t="s">
        <v>43</v>
      </c>
      <c r="Y25" s="30" t="s">
        <v>37</v>
      </c>
      <c r="Z25" s="114">
        <v>6</v>
      </c>
      <c r="AA25" s="114">
        <v>10</v>
      </c>
      <c r="AB25" s="30">
        <v>0</v>
      </c>
      <c r="AC25" s="30">
        <v>0</v>
      </c>
      <c r="AD25" s="151">
        <f t="shared" si="6"/>
        <v>6000</v>
      </c>
      <c r="AE25" s="151">
        <f t="shared" si="7"/>
        <v>0</v>
      </c>
      <c r="AF25" s="151">
        <f t="shared" si="8"/>
        <v>138000</v>
      </c>
    </row>
    <row r="26" spans="1:32" ht="39" x14ac:dyDescent="0.2">
      <c r="A26" s="18">
        <v>21</v>
      </c>
      <c r="B26" s="34" t="s">
        <v>98</v>
      </c>
      <c r="C26" s="35" t="s">
        <v>99</v>
      </c>
      <c r="D26" s="36" t="s">
        <v>80</v>
      </c>
      <c r="E26" s="36" t="s">
        <v>100</v>
      </c>
      <c r="F26" s="37" t="s">
        <v>33</v>
      </c>
      <c r="G26" s="36" t="s">
        <v>55</v>
      </c>
      <c r="H26" s="38">
        <f t="shared" si="0"/>
        <v>18</v>
      </c>
      <c r="I26" s="38">
        <v>18</v>
      </c>
      <c r="J26" s="39"/>
      <c r="K26" s="40"/>
      <c r="L26" s="41">
        <f t="shared" si="1"/>
        <v>99000</v>
      </c>
      <c r="M26" s="42">
        <v>99000</v>
      </c>
      <c r="N26" s="42"/>
      <c r="O26" s="43">
        <f t="shared" si="2"/>
        <v>396000</v>
      </c>
      <c r="P26" s="42">
        <v>396000</v>
      </c>
      <c r="Q26" s="42"/>
      <c r="R26" s="145">
        <f t="shared" si="3"/>
        <v>495000</v>
      </c>
      <c r="S26" s="43">
        <f t="shared" si="4"/>
        <v>22000</v>
      </c>
      <c r="T26" s="43" t="e">
        <f t="shared" si="5"/>
        <v>#DIV/0!</v>
      </c>
      <c r="U26" s="44" t="s">
        <v>99</v>
      </c>
      <c r="V26" s="45"/>
      <c r="W26" s="45"/>
      <c r="X26" s="129" t="s">
        <v>43</v>
      </c>
      <c r="Y26" s="46" t="s">
        <v>37</v>
      </c>
      <c r="Z26" s="116">
        <v>18</v>
      </c>
      <c r="AA26" s="116">
        <v>4</v>
      </c>
      <c r="AB26" s="30">
        <v>0</v>
      </c>
      <c r="AC26" s="30">
        <v>0</v>
      </c>
      <c r="AD26" s="151">
        <f t="shared" si="6"/>
        <v>7200</v>
      </c>
      <c r="AE26" s="151">
        <f t="shared" si="7"/>
        <v>0</v>
      </c>
      <c r="AF26" s="151">
        <f t="shared" si="8"/>
        <v>403200</v>
      </c>
    </row>
    <row r="27" spans="1:32" ht="87.75" x14ac:dyDescent="0.2">
      <c r="A27" s="18">
        <v>22</v>
      </c>
      <c r="B27" s="34" t="s">
        <v>101</v>
      </c>
      <c r="C27" s="35" t="s">
        <v>102</v>
      </c>
      <c r="D27" s="36" t="s">
        <v>80</v>
      </c>
      <c r="E27" s="36" t="s">
        <v>103</v>
      </c>
      <c r="F27" s="37" t="s">
        <v>33</v>
      </c>
      <c r="G27" s="36" t="s">
        <v>81</v>
      </c>
      <c r="H27" s="38">
        <f t="shared" si="0"/>
        <v>5</v>
      </c>
      <c r="I27" s="38">
        <v>5</v>
      </c>
      <c r="J27" s="47"/>
      <c r="K27" s="40"/>
      <c r="L27" s="41">
        <f t="shared" si="1"/>
        <v>12500</v>
      </c>
      <c r="M27" s="42">
        <v>12500</v>
      </c>
      <c r="N27" s="42"/>
      <c r="O27" s="43">
        <f t="shared" si="2"/>
        <v>50000</v>
      </c>
      <c r="P27" s="42">
        <v>50000</v>
      </c>
      <c r="Q27" s="42"/>
      <c r="R27" s="145">
        <f t="shared" si="3"/>
        <v>62500</v>
      </c>
      <c r="S27" s="43">
        <f t="shared" si="4"/>
        <v>10000</v>
      </c>
      <c r="T27" s="43" t="e">
        <f t="shared" si="5"/>
        <v>#DIV/0!</v>
      </c>
      <c r="U27" s="48" t="s">
        <v>104</v>
      </c>
      <c r="V27" s="46"/>
      <c r="W27" s="46"/>
      <c r="X27" s="130" t="s">
        <v>43</v>
      </c>
      <c r="Y27" s="46" t="s">
        <v>37</v>
      </c>
      <c r="Z27" s="117">
        <v>5</v>
      </c>
      <c r="AA27" s="117">
        <v>10</v>
      </c>
      <c r="AB27" s="30">
        <v>0</v>
      </c>
      <c r="AC27" s="30">
        <v>0</v>
      </c>
      <c r="AD27" s="151">
        <f t="shared" si="6"/>
        <v>5000</v>
      </c>
      <c r="AE27" s="151">
        <f t="shared" si="7"/>
        <v>0</v>
      </c>
      <c r="AF27" s="151">
        <f t="shared" si="8"/>
        <v>55000</v>
      </c>
    </row>
    <row r="28" spans="1:32" ht="48.75" x14ac:dyDescent="0.2">
      <c r="A28" s="18">
        <v>23</v>
      </c>
      <c r="B28" s="34" t="s">
        <v>105</v>
      </c>
      <c r="C28" s="35" t="s">
        <v>106</v>
      </c>
      <c r="D28" s="36" t="s">
        <v>80</v>
      </c>
      <c r="E28" s="36" t="s">
        <v>54</v>
      </c>
      <c r="F28" s="37" t="s">
        <v>33</v>
      </c>
      <c r="G28" s="36" t="s">
        <v>55</v>
      </c>
      <c r="H28" s="38">
        <f t="shared" si="0"/>
        <v>10</v>
      </c>
      <c r="I28" s="38">
        <v>10</v>
      </c>
      <c r="J28" s="47"/>
      <c r="K28" s="40"/>
      <c r="L28" s="41">
        <f t="shared" si="1"/>
        <v>55000</v>
      </c>
      <c r="M28" s="42">
        <v>55000</v>
      </c>
      <c r="N28" s="42"/>
      <c r="O28" s="43">
        <f t="shared" si="2"/>
        <v>220000</v>
      </c>
      <c r="P28" s="42">
        <v>220000</v>
      </c>
      <c r="Q28" s="42"/>
      <c r="R28" s="145">
        <f t="shared" si="3"/>
        <v>275000</v>
      </c>
      <c r="S28" s="43">
        <f t="shared" si="4"/>
        <v>22000</v>
      </c>
      <c r="T28" s="43" t="e">
        <f t="shared" si="5"/>
        <v>#DIV/0!</v>
      </c>
      <c r="U28" s="46" t="s">
        <v>107</v>
      </c>
      <c r="V28" s="46"/>
      <c r="W28" s="46"/>
      <c r="X28" s="130" t="s">
        <v>37</v>
      </c>
      <c r="Y28" s="46" t="s">
        <v>37</v>
      </c>
      <c r="Z28" s="30">
        <v>0</v>
      </c>
      <c r="AA28" s="30">
        <v>0</v>
      </c>
      <c r="AB28" s="30">
        <v>0</v>
      </c>
      <c r="AC28" s="30">
        <v>0</v>
      </c>
      <c r="AD28" s="151">
        <f t="shared" si="6"/>
        <v>0</v>
      </c>
      <c r="AE28" s="151">
        <f t="shared" si="7"/>
        <v>0</v>
      </c>
      <c r="AF28" s="151">
        <f t="shared" si="8"/>
        <v>220000</v>
      </c>
    </row>
    <row r="29" spans="1:32" ht="68.25" x14ac:dyDescent="0.2">
      <c r="A29" s="18">
        <v>24</v>
      </c>
      <c r="B29" s="34" t="s">
        <v>108</v>
      </c>
      <c r="C29" s="35" t="s">
        <v>109</v>
      </c>
      <c r="D29" s="36" t="s">
        <v>80</v>
      </c>
      <c r="E29" s="36" t="s">
        <v>103</v>
      </c>
      <c r="F29" s="37" t="s">
        <v>80</v>
      </c>
      <c r="G29" s="36" t="s">
        <v>42</v>
      </c>
      <c r="H29" s="38">
        <f t="shared" si="0"/>
        <v>20</v>
      </c>
      <c r="I29" s="38">
        <v>20</v>
      </c>
      <c r="J29" s="47"/>
      <c r="K29" s="40"/>
      <c r="L29" s="41">
        <f t="shared" si="1"/>
        <v>98976</v>
      </c>
      <c r="M29" s="42">
        <v>98976</v>
      </c>
      <c r="N29" s="42"/>
      <c r="O29" s="43">
        <f t="shared" si="2"/>
        <v>395904</v>
      </c>
      <c r="P29" s="42">
        <v>395904</v>
      </c>
      <c r="Q29" s="42"/>
      <c r="R29" s="145">
        <f t="shared" si="3"/>
        <v>494880</v>
      </c>
      <c r="S29" s="43">
        <f t="shared" si="4"/>
        <v>19795.2</v>
      </c>
      <c r="T29" s="43" t="e">
        <f t="shared" si="5"/>
        <v>#DIV/0!</v>
      </c>
      <c r="U29" s="46" t="s">
        <v>109</v>
      </c>
      <c r="V29" s="46"/>
      <c r="W29" s="46"/>
      <c r="X29" s="130" t="s">
        <v>43</v>
      </c>
      <c r="Y29" s="46" t="s">
        <v>37</v>
      </c>
      <c r="Z29" s="117">
        <v>20</v>
      </c>
      <c r="AA29" s="117">
        <v>4</v>
      </c>
      <c r="AB29" s="30">
        <v>0</v>
      </c>
      <c r="AC29" s="30">
        <v>0</v>
      </c>
      <c r="AD29" s="151">
        <f t="shared" si="6"/>
        <v>8000</v>
      </c>
      <c r="AE29" s="151">
        <f t="shared" si="7"/>
        <v>0</v>
      </c>
      <c r="AF29" s="151">
        <f t="shared" si="8"/>
        <v>403904</v>
      </c>
    </row>
    <row r="30" spans="1:32" ht="68.25" x14ac:dyDescent="0.2">
      <c r="A30" s="18">
        <v>25</v>
      </c>
      <c r="B30" s="19" t="s">
        <v>110</v>
      </c>
      <c r="C30" s="20" t="s">
        <v>111</v>
      </c>
      <c r="D30" s="21" t="s">
        <v>54</v>
      </c>
      <c r="E30" s="21" t="s">
        <v>112</v>
      </c>
      <c r="F30" s="22" t="s">
        <v>84</v>
      </c>
      <c r="G30" s="21" t="s">
        <v>55</v>
      </c>
      <c r="H30" s="23">
        <f t="shared" si="0"/>
        <v>50</v>
      </c>
      <c r="I30" s="23">
        <v>50</v>
      </c>
      <c r="J30" s="24"/>
      <c r="K30" s="25"/>
      <c r="L30" s="26">
        <f t="shared" si="1"/>
        <v>692000</v>
      </c>
      <c r="M30" s="49">
        <v>692000</v>
      </c>
      <c r="N30" s="27"/>
      <c r="O30" s="29">
        <f t="shared" si="2"/>
        <v>1100000</v>
      </c>
      <c r="P30" s="50">
        <v>1100000</v>
      </c>
      <c r="Q30" s="27"/>
      <c r="R30" s="76">
        <f t="shared" si="3"/>
        <v>1792000</v>
      </c>
      <c r="S30" s="29">
        <f t="shared" si="4"/>
        <v>22000</v>
      </c>
      <c r="T30" s="29" t="e">
        <f t="shared" si="5"/>
        <v>#DIV/0!</v>
      </c>
      <c r="U30" s="51" t="s">
        <v>113</v>
      </c>
      <c r="V30" s="51"/>
      <c r="W30" s="51"/>
      <c r="X30" s="131" t="s">
        <v>37</v>
      </c>
      <c r="Y30" s="51" t="s">
        <v>43</v>
      </c>
      <c r="Z30" s="30">
        <v>0</v>
      </c>
      <c r="AA30" s="30">
        <v>0</v>
      </c>
      <c r="AB30" s="30">
        <v>0</v>
      </c>
      <c r="AC30" s="30">
        <v>0</v>
      </c>
      <c r="AD30" s="151">
        <f t="shared" si="6"/>
        <v>0</v>
      </c>
      <c r="AE30" s="151">
        <f t="shared" si="7"/>
        <v>0</v>
      </c>
      <c r="AF30" s="151">
        <f t="shared" si="8"/>
        <v>1100000</v>
      </c>
    </row>
    <row r="31" spans="1:32" ht="48.75" x14ac:dyDescent="0.2">
      <c r="A31" s="18">
        <v>26</v>
      </c>
      <c r="B31" s="19" t="s">
        <v>114</v>
      </c>
      <c r="C31" s="20" t="s">
        <v>115</v>
      </c>
      <c r="D31" s="21" t="s">
        <v>54</v>
      </c>
      <c r="E31" s="21" t="s">
        <v>116</v>
      </c>
      <c r="F31" s="22" t="s">
        <v>34</v>
      </c>
      <c r="G31" s="21" t="s">
        <v>35</v>
      </c>
      <c r="H31" s="23">
        <f t="shared" si="0"/>
        <v>150</v>
      </c>
      <c r="I31" s="23">
        <v>150</v>
      </c>
      <c r="J31" s="24"/>
      <c r="K31" s="25"/>
      <c r="L31" s="26">
        <f t="shared" si="1"/>
        <v>3700200</v>
      </c>
      <c r="M31" s="50">
        <v>3700200</v>
      </c>
      <c r="N31" s="27"/>
      <c r="O31" s="29">
        <f t="shared" si="2"/>
        <v>3299800</v>
      </c>
      <c r="P31" s="50">
        <v>3299800</v>
      </c>
      <c r="Q31" s="27"/>
      <c r="R31" s="76">
        <f t="shared" si="3"/>
        <v>7000000</v>
      </c>
      <c r="S31" s="29">
        <f t="shared" si="4"/>
        <v>21998.666666666668</v>
      </c>
      <c r="T31" s="29" t="e">
        <f t="shared" si="5"/>
        <v>#DIV/0!</v>
      </c>
      <c r="U31" s="51" t="s">
        <v>113</v>
      </c>
      <c r="V31" s="51"/>
      <c r="W31" s="51"/>
      <c r="X31" s="131" t="s">
        <v>37</v>
      </c>
      <c r="Y31" s="51" t="s">
        <v>37</v>
      </c>
      <c r="Z31" s="30">
        <v>0</v>
      </c>
      <c r="AA31" s="30">
        <v>0</v>
      </c>
      <c r="AB31" s="30">
        <v>0</v>
      </c>
      <c r="AC31" s="30">
        <v>0</v>
      </c>
      <c r="AD31" s="151">
        <f t="shared" si="6"/>
        <v>0</v>
      </c>
      <c r="AE31" s="151">
        <f t="shared" si="7"/>
        <v>0</v>
      </c>
      <c r="AF31" s="151">
        <f t="shared" si="8"/>
        <v>3299800</v>
      </c>
    </row>
    <row r="32" spans="1:32" ht="78" x14ac:dyDescent="0.2">
      <c r="A32" s="18">
        <v>27</v>
      </c>
      <c r="B32" s="19" t="s">
        <v>117</v>
      </c>
      <c r="C32" s="20" t="s">
        <v>118</v>
      </c>
      <c r="D32" s="21" t="s">
        <v>54</v>
      </c>
      <c r="E32" s="21" t="s">
        <v>87</v>
      </c>
      <c r="F32" s="22" t="s">
        <v>112</v>
      </c>
      <c r="G32" s="21" t="s">
        <v>55</v>
      </c>
      <c r="H32" s="23">
        <f t="shared" si="0"/>
        <v>16</v>
      </c>
      <c r="I32" s="23">
        <v>16</v>
      </c>
      <c r="J32" s="24"/>
      <c r="K32" s="25"/>
      <c r="L32" s="26">
        <f t="shared" si="1"/>
        <v>32915</v>
      </c>
      <c r="M32" s="50">
        <v>32915</v>
      </c>
      <c r="N32" s="27"/>
      <c r="O32" s="29">
        <f t="shared" si="2"/>
        <v>131657</v>
      </c>
      <c r="P32" s="27">
        <v>131657</v>
      </c>
      <c r="Q32" s="27"/>
      <c r="R32" s="76">
        <f t="shared" si="3"/>
        <v>164572</v>
      </c>
      <c r="S32" s="29">
        <f t="shared" si="4"/>
        <v>8228.5625</v>
      </c>
      <c r="T32" s="29" t="e">
        <f t="shared" si="5"/>
        <v>#DIV/0!</v>
      </c>
      <c r="U32" s="51" t="s">
        <v>113</v>
      </c>
      <c r="V32" s="51"/>
      <c r="W32" s="51"/>
      <c r="X32" s="131" t="s">
        <v>43</v>
      </c>
      <c r="Y32" s="51" t="s">
        <v>37</v>
      </c>
      <c r="Z32" s="118">
        <v>16</v>
      </c>
      <c r="AA32" s="118">
        <v>4</v>
      </c>
      <c r="AB32" s="30">
        <v>0</v>
      </c>
      <c r="AC32" s="30">
        <v>0</v>
      </c>
      <c r="AD32" s="151">
        <f t="shared" si="6"/>
        <v>6400</v>
      </c>
      <c r="AE32" s="151">
        <f t="shared" si="7"/>
        <v>0</v>
      </c>
      <c r="AF32" s="151">
        <f t="shared" si="8"/>
        <v>138057</v>
      </c>
    </row>
    <row r="33" spans="1:32" ht="58.5" x14ac:dyDescent="0.2">
      <c r="A33" s="18">
        <v>28</v>
      </c>
      <c r="B33" s="19" t="s">
        <v>119</v>
      </c>
      <c r="C33" s="20" t="s">
        <v>120</v>
      </c>
      <c r="D33" s="21" t="s">
        <v>54</v>
      </c>
      <c r="E33" s="21" t="s">
        <v>121</v>
      </c>
      <c r="F33" s="22" t="s">
        <v>34</v>
      </c>
      <c r="G33" s="21" t="s">
        <v>35</v>
      </c>
      <c r="H33" s="23">
        <v>70</v>
      </c>
      <c r="I33" s="23">
        <v>70</v>
      </c>
      <c r="J33" s="24"/>
      <c r="K33" s="25"/>
      <c r="L33" s="26">
        <v>614572</v>
      </c>
      <c r="M33" s="27">
        <v>614572</v>
      </c>
      <c r="N33" s="27"/>
      <c r="O33" s="29">
        <v>1518190</v>
      </c>
      <c r="P33" s="27">
        <v>1518190</v>
      </c>
      <c r="Q33" s="27"/>
      <c r="R33" s="76">
        <f t="shared" si="3"/>
        <v>2132762</v>
      </c>
      <c r="S33" s="29">
        <f t="shared" si="4"/>
        <v>21688.428571428572</v>
      </c>
      <c r="T33" s="29" t="e">
        <f t="shared" si="5"/>
        <v>#DIV/0!</v>
      </c>
      <c r="U33" s="51" t="s">
        <v>113</v>
      </c>
      <c r="V33" s="51"/>
      <c r="W33" s="51"/>
      <c r="X33" s="131" t="s">
        <v>43</v>
      </c>
      <c r="Y33" s="51" t="s">
        <v>37</v>
      </c>
      <c r="Z33" s="30">
        <v>0</v>
      </c>
      <c r="AA33" s="30">
        <v>0</v>
      </c>
      <c r="AB33" s="30">
        <v>0</v>
      </c>
      <c r="AC33" s="30">
        <v>0</v>
      </c>
      <c r="AD33" s="151">
        <f t="shared" si="6"/>
        <v>0</v>
      </c>
      <c r="AE33" s="151">
        <f t="shared" si="7"/>
        <v>0</v>
      </c>
      <c r="AF33" s="151">
        <f t="shared" si="8"/>
        <v>1518190</v>
      </c>
    </row>
    <row r="34" spans="1:32" ht="39" x14ac:dyDescent="0.2">
      <c r="A34" s="18">
        <v>29</v>
      </c>
      <c r="B34" s="52" t="s">
        <v>122</v>
      </c>
      <c r="C34" s="53" t="s">
        <v>123</v>
      </c>
      <c r="D34" s="54" t="s">
        <v>50</v>
      </c>
      <c r="E34" s="54" t="s">
        <v>80</v>
      </c>
      <c r="F34" s="55" t="s">
        <v>34</v>
      </c>
      <c r="G34" s="54" t="s">
        <v>35</v>
      </c>
      <c r="H34" s="56">
        <f>I34+J34+K34</f>
        <v>40</v>
      </c>
      <c r="I34" s="56">
        <v>40</v>
      </c>
      <c r="J34" s="57">
        <v>0</v>
      </c>
      <c r="K34" s="58">
        <v>0</v>
      </c>
      <c r="L34" s="59">
        <v>1663472</v>
      </c>
      <c r="M34" s="59">
        <v>1663472</v>
      </c>
      <c r="N34" s="60">
        <v>0</v>
      </c>
      <c r="O34" s="61">
        <v>880000</v>
      </c>
      <c r="P34" s="60">
        <v>880000</v>
      </c>
      <c r="Q34" s="60">
        <v>0</v>
      </c>
      <c r="R34" s="146">
        <f>L34+O34</f>
        <v>2543472</v>
      </c>
      <c r="S34" s="61">
        <f t="shared" si="4"/>
        <v>22000</v>
      </c>
      <c r="T34" s="61" t="e">
        <f t="shared" si="5"/>
        <v>#DIV/0!</v>
      </c>
      <c r="U34" s="62" t="s">
        <v>36</v>
      </c>
      <c r="V34" s="62"/>
      <c r="W34" s="62"/>
      <c r="X34" s="132" t="s">
        <v>37</v>
      </c>
      <c r="Y34" s="62" t="s">
        <v>37</v>
      </c>
      <c r="Z34" s="30">
        <v>0</v>
      </c>
      <c r="AA34" s="30">
        <v>0</v>
      </c>
      <c r="AB34" s="30">
        <v>0</v>
      </c>
      <c r="AC34" s="30">
        <v>0</v>
      </c>
      <c r="AD34" s="151">
        <f t="shared" si="6"/>
        <v>0</v>
      </c>
      <c r="AE34" s="151">
        <f t="shared" si="7"/>
        <v>0</v>
      </c>
      <c r="AF34" s="151">
        <f t="shared" si="8"/>
        <v>880000</v>
      </c>
    </row>
    <row r="35" spans="1:32" ht="58.5" x14ac:dyDescent="0.2">
      <c r="A35" s="18">
        <v>30</v>
      </c>
      <c r="B35" s="52" t="s">
        <v>124</v>
      </c>
      <c r="C35" s="53" t="s">
        <v>125</v>
      </c>
      <c r="D35" s="54" t="s">
        <v>50</v>
      </c>
      <c r="E35" s="54" t="s">
        <v>84</v>
      </c>
      <c r="F35" s="55" t="s">
        <v>41</v>
      </c>
      <c r="G35" s="54" t="s">
        <v>42</v>
      </c>
      <c r="H35" s="56">
        <f>I35+J35+K35</f>
        <v>24</v>
      </c>
      <c r="I35" s="56">
        <v>0</v>
      </c>
      <c r="J35" s="57">
        <v>24</v>
      </c>
      <c r="K35" s="58">
        <v>0</v>
      </c>
      <c r="L35" s="59">
        <f>M35+N35</f>
        <v>114640.64</v>
      </c>
      <c r="M35" s="60">
        <v>114640.64</v>
      </c>
      <c r="N35" s="60">
        <v>0</v>
      </c>
      <c r="O35" s="61">
        <f>P35+Q35</f>
        <v>458562</v>
      </c>
      <c r="P35" s="60">
        <v>458562</v>
      </c>
      <c r="Q35" s="60">
        <v>0</v>
      </c>
      <c r="R35" s="146">
        <f>L35+O35</f>
        <v>573202.64</v>
      </c>
      <c r="S35" s="61">
        <f t="shared" si="4"/>
        <v>19106.75</v>
      </c>
      <c r="T35" s="61" t="e">
        <f t="shared" si="5"/>
        <v>#DIV/0!</v>
      </c>
      <c r="U35" s="63" t="s">
        <v>36</v>
      </c>
      <c r="V35" s="63"/>
      <c r="W35" s="63"/>
      <c r="X35" s="133" t="s">
        <v>43</v>
      </c>
      <c r="Y35" s="63" t="s">
        <v>37</v>
      </c>
      <c r="Z35" s="119">
        <v>24</v>
      </c>
      <c r="AA35" s="119">
        <v>4</v>
      </c>
      <c r="AB35" s="30">
        <v>0</v>
      </c>
      <c r="AC35" s="30">
        <v>0</v>
      </c>
      <c r="AD35" s="151">
        <f t="shared" si="6"/>
        <v>9600</v>
      </c>
      <c r="AE35" s="151">
        <f t="shared" si="7"/>
        <v>0</v>
      </c>
      <c r="AF35" s="151">
        <f t="shared" si="8"/>
        <v>468162</v>
      </c>
    </row>
    <row r="36" spans="1:32" ht="78" x14ac:dyDescent="0.2">
      <c r="A36" s="18">
        <v>31</v>
      </c>
      <c r="B36" s="64" t="s">
        <v>126</v>
      </c>
      <c r="C36" s="65" t="s">
        <v>127</v>
      </c>
      <c r="D36" s="66" t="s">
        <v>63</v>
      </c>
      <c r="E36" s="66" t="s">
        <v>103</v>
      </c>
      <c r="F36" s="67" t="s">
        <v>34</v>
      </c>
      <c r="G36" s="66" t="s">
        <v>35</v>
      </c>
      <c r="H36" s="68">
        <f t="shared" ref="H36:H41" si="9">I36+J36+K36</f>
        <v>1</v>
      </c>
      <c r="I36" s="68">
        <v>1</v>
      </c>
      <c r="J36" s="69"/>
      <c r="K36" s="70"/>
      <c r="L36" s="71">
        <f t="shared" ref="L36:L41" si="10">M36+N36</f>
        <v>12000</v>
      </c>
      <c r="M36" s="72">
        <v>12000</v>
      </c>
      <c r="N36" s="72"/>
      <c r="O36" s="73">
        <f t="shared" ref="O36:O41" si="11">P36+Q36</f>
        <v>22000</v>
      </c>
      <c r="P36" s="72">
        <v>22000</v>
      </c>
      <c r="Q36" s="72"/>
      <c r="R36" s="147">
        <f t="shared" ref="R36:R55" si="12">L36+O36</f>
        <v>34000</v>
      </c>
      <c r="S36" s="73">
        <f t="shared" si="4"/>
        <v>22000</v>
      </c>
      <c r="T36" s="73" t="e">
        <f t="shared" si="5"/>
        <v>#DIV/0!</v>
      </c>
      <c r="U36" s="74" t="s">
        <v>36</v>
      </c>
      <c r="V36" s="75"/>
      <c r="W36" s="75"/>
      <c r="X36" s="134" t="s">
        <v>128</v>
      </c>
      <c r="Y36" s="51" t="s">
        <v>129</v>
      </c>
      <c r="Z36" s="51">
        <v>0</v>
      </c>
      <c r="AA36" s="51">
        <v>0</v>
      </c>
      <c r="AB36" s="139">
        <v>1</v>
      </c>
      <c r="AC36" s="139">
        <v>6</v>
      </c>
      <c r="AD36" s="151">
        <f t="shared" si="6"/>
        <v>0</v>
      </c>
      <c r="AE36" s="151">
        <f t="shared" si="7"/>
        <v>3000</v>
      </c>
      <c r="AF36" s="151">
        <f t="shared" si="8"/>
        <v>25000</v>
      </c>
    </row>
    <row r="37" spans="1:32" ht="68.25" x14ac:dyDescent="0.2">
      <c r="A37" s="18">
        <v>32</v>
      </c>
      <c r="B37" s="64" t="s">
        <v>130</v>
      </c>
      <c r="C37" s="65" t="s">
        <v>131</v>
      </c>
      <c r="D37" s="66" t="s">
        <v>63</v>
      </c>
      <c r="E37" s="66" t="s">
        <v>132</v>
      </c>
      <c r="F37" s="67" t="s">
        <v>34</v>
      </c>
      <c r="G37" s="66" t="s">
        <v>133</v>
      </c>
      <c r="H37" s="68">
        <f t="shared" si="9"/>
        <v>30</v>
      </c>
      <c r="I37" s="68">
        <v>30</v>
      </c>
      <c r="J37" s="69"/>
      <c r="K37" s="70"/>
      <c r="L37" s="71">
        <f t="shared" si="10"/>
        <v>2340000</v>
      </c>
      <c r="M37" s="72">
        <v>2340000</v>
      </c>
      <c r="N37" s="72"/>
      <c r="O37" s="73">
        <f t="shared" si="11"/>
        <v>660000</v>
      </c>
      <c r="P37" s="72">
        <v>660000</v>
      </c>
      <c r="Q37" s="72"/>
      <c r="R37" s="147">
        <f t="shared" si="12"/>
        <v>3000000</v>
      </c>
      <c r="S37" s="73">
        <f t="shared" si="4"/>
        <v>22000</v>
      </c>
      <c r="T37" s="73" t="e">
        <f t="shared" si="5"/>
        <v>#DIV/0!</v>
      </c>
      <c r="U37" s="74" t="s">
        <v>36</v>
      </c>
      <c r="V37" s="75"/>
      <c r="W37" s="75"/>
      <c r="X37" s="134" t="s">
        <v>128</v>
      </c>
      <c r="Y37" s="51" t="s">
        <v>129</v>
      </c>
      <c r="Z37" s="51">
        <v>0</v>
      </c>
      <c r="AA37" s="51">
        <v>0</v>
      </c>
      <c r="AB37" s="51">
        <v>0</v>
      </c>
      <c r="AC37" s="51">
        <v>0</v>
      </c>
      <c r="AD37" s="151">
        <f t="shared" si="6"/>
        <v>0</v>
      </c>
      <c r="AE37" s="151">
        <f t="shared" si="7"/>
        <v>0</v>
      </c>
      <c r="AF37" s="151">
        <f t="shared" si="8"/>
        <v>660000</v>
      </c>
    </row>
    <row r="38" spans="1:32" ht="58.5" x14ac:dyDescent="0.2">
      <c r="A38" s="18">
        <v>33</v>
      </c>
      <c r="B38" s="64" t="s">
        <v>134</v>
      </c>
      <c r="C38" s="65" t="s">
        <v>135</v>
      </c>
      <c r="D38" s="66" t="s">
        <v>63</v>
      </c>
      <c r="E38" s="66" t="s">
        <v>132</v>
      </c>
      <c r="F38" s="67" t="s">
        <v>34</v>
      </c>
      <c r="G38" s="66" t="s">
        <v>133</v>
      </c>
      <c r="H38" s="68">
        <f t="shared" si="9"/>
        <v>60</v>
      </c>
      <c r="I38" s="68">
        <v>60</v>
      </c>
      <c r="J38" s="69"/>
      <c r="K38" s="70"/>
      <c r="L38" s="71">
        <f t="shared" si="10"/>
        <v>3380000</v>
      </c>
      <c r="M38" s="72">
        <v>3380000</v>
      </c>
      <c r="N38" s="72"/>
      <c r="O38" s="73">
        <f t="shared" si="11"/>
        <v>1320000</v>
      </c>
      <c r="P38" s="72">
        <v>1320000</v>
      </c>
      <c r="Q38" s="72"/>
      <c r="R38" s="147">
        <f t="shared" si="12"/>
        <v>4700000</v>
      </c>
      <c r="S38" s="73">
        <f t="shared" ref="S38:S69" si="13">P38/(I38+J38)</f>
        <v>22000</v>
      </c>
      <c r="T38" s="73" t="e">
        <f t="shared" ref="T38:T69" si="14">Q38/K38</f>
        <v>#DIV/0!</v>
      </c>
      <c r="U38" s="74" t="s">
        <v>36</v>
      </c>
      <c r="V38" s="75"/>
      <c r="W38" s="75"/>
      <c r="X38" s="134" t="s">
        <v>128</v>
      </c>
      <c r="Y38" s="51" t="s">
        <v>129</v>
      </c>
      <c r="Z38" s="51">
        <v>0</v>
      </c>
      <c r="AA38" s="51">
        <v>0</v>
      </c>
      <c r="AB38" s="51">
        <v>0</v>
      </c>
      <c r="AC38" s="51">
        <v>0</v>
      </c>
      <c r="AD38" s="151">
        <f t="shared" si="6"/>
        <v>0</v>
      </c>
      <c r="AE38" s="151">
        <f t="shared" si="7"/>
        <v>0</v>
      </c>
      <c r="AF38" s="151">
        <f t="shared" si="8"/>
        <v>1320000</v>
      </c>
    </row>
    <row r="39" spans="1:32" ht="78" x14ac:dyDescent="0.2">
      <c r="A39" s="18">
        <v>34</v>
      </c>
      <c r="B39" s="64" t="s">
        <v>136</v>
      </c>
      <c r="C39" s="65" t="s">
        <v>137</v>
      </c>
      <c r="D39" s="66" t="s">
        <v>63</v>
      </c>
      <c r="E39" s="66" t="s">
        <v>132</v>
      </c>
      <c r="F39" s="67" t="s">
        <v>34</v>
      </c>
      <c r="G39" s="66" t="s">
        <v>133</v>
      </c>
      <c r="H39" s="68">
        <f t="shared" si="9"/>
        <v>50</v>
      </c>
      <c r="I39" s="68">
        <v>50</v>
      </c>
      <c r="J39" s="69"/>
      <c r="K39" s="70"/>
      <c r="L39" s="71">
        <f t="shared" si="10"/>
        <v>106072</v>
      </c>
      <c r="M39" s="72">
        <v>106072</v>
      </c>
      <c r="N39" s="72"/>
      <c r="O39" s="73">
        <f t="shared" si="11"/>
        <v>424286</v>
      </c>
      <c r="P39" s="72">
        <v>424286</v>
      </c>
      <c r="Q39" s="72"/>
      <c r="R39" s="147">
        <f t="shared" si="12"/>
        <v>530358</v>
      </c>
      <c r="S39" s="73">
        <f t="shared" si="13"/>
        <v>8485.7199999999993</v>
      </c>
      <c r="T39" s="73" t="e">
        <f t="shared" si="14"/>
        <v>#DIV/0!</v>
      </c>
      <c r="U39" s="74" t="s">
        <v>36</v>
      </c>
      <c r="V39" s="75"/>
      <c r="W39" s="75"/>
      <c r="X39" s="134" t="s">
        <v>128</v>
      </c>
      <c r="Y39" s="51" t="s">
        <v>129</v>
      </c>
      <c r="Z39" s="123">
        <v>50</v>
      </c>
      <c r="AA39" s="123">
        <v>4</v>
      </c>
      <c r="AB39" s="51">
        <v>0</v>
      </c>
      <c r="AC39" s="51">
        <v>0</v>
      </c>
      <c r="AD39" s="151">
        <f t="shared" si="6"/>
        <v>20000</v>
      </c>
      <c r="AE39" s="151">
        <f t="shared" si="7"/>
        <v>0</v>
      </c>
      <c r="AF39" s="151">
        <f t="shared" si="8"/>
        <v>444286</v>
      </c>
    </row>
    <row r="40" spans="1:32" ht="78" x14ac:dyDescent="0.2">
      <c r="A40" s="18">
        <v>35</v>
      </c>
      <c r="B40" s="64" t="s">
        <v>138</v>
      </c>
      <c r="C40" s="65" t="s">
        <v>139</v>
      </c>
      <c r="D40" s="66" t="s">
        <v>63</v>
      </c>
      <c r="E40" s="66" t="s">
        <v>100</v>
      </c>
      <c r="F40" s="67" t="s">
        <v>34</v>
      </c>
      <c r="G40" s="66" t="s">
        <v>35</v>
      </c>
      <c r="H40" s="68">
        <f t="shared" si="9"/>
        <v>140</v>
      </c>
      <c r="I40" s="68">
        <v>140</v>
      </c>
      <c r="J40" s="69"/>
      <c r="K40" s="70"/>
      <c r="L40" s="71">
        <f t="shared" si="10"/>
        <v>5714488</v>
      </c>
      <c r="M40" s="72">
        <v>5714488</v>
      </c>
      <c r="N40" s="72"/>
      <c r="O40" s="73">
        <f t="shared" si="11"/>
        <v>3080000</v>
      </c>
      <c r="P40" s="72">
        <v>3080000</v>
      </c>
      <c r="Q40" s="72"/>
      <c r="R40" s="147">
        <f t="shared" si="12"/>
        <v>8794488</v>
      </c>
      <c r="S40" s="73">
        <f t="shared" si="13"/>
        <v>22000</v>
      </c>
      <c r="T40" s="73" t="e">
        <f t="shared" si="14"/>
        <v>#DIV/0!</v>
      </c>
      <c r="U40" s="74" t="s">
        <v>36</v>
      </c>
      <c r="V40" s="75"/>
      <c r="W40" s="75"/>
      <c r="X40" s="134" t="s">
        <v>128</v>
      </c>
      <c r="Y40" s="51" t="s">
        <v>129</v>
      </c>
      <c r="Z40" s="51">
        <v>0</v>
      </c>
      <c r="AA40" s="51">
        <v>0</v>
      </c>
      <c r="AB40" s="51">
        <v>0</v>
      </c>
      <c r="AC40" s="51">
        <v>0</v>
      </c>
      <c r="AD40" s="151">
        <f t="shared" si="6"/>
        <v>0</v>
      </c>
      <c r="AE40" s="151">
        <f t="shared" si="7"/>
        <v>0</v>
      </c>
      <c r="AF40" s="151">
        <f t="shared" si="8"/>
        <v>3080000</v>
      </c>
    </row>
    <row r="41" spans="1:32" ht="58.5" x14ac:dyDescent="0.2">
      <c r="A41" s="18">
        <v>36</v>
      </c>
      <c r="B41" s="64" t="s">
        <v>140</v>
      </c>
      <c r="C41" s="65" t="s">
        <v>141</v>
      </c>
      <c r="D41" s="66" t="s">
        <v>63</v>
      </c>
      <c r="E41" s="66" t="s">
        <v>116</v>
      </c>
      <c r="F41" s="67" t="s">
        <v>41</v>
      </c>
      <c r="G41" s="66" t="s">
        <v>55</v>
      </c>
      <c r="H41" s="68">
        <f t="shared" si="9"/>
        <v>25</v>
      </c>
      <c r="I41" s="68">
        <v>25</v>
      </c>
      <c r="J41" s="69"/>
      <c r="K41" s="70"/>
      <c r="L41" s="71">
        <f t="shared" si="10"/>
        <v>1611799</v>
      </c>
      <c r="M41" s="72">
        <v>1611799</v>
      </c>
      <c r="N41" s="72"/>
      <c r="O41" s="73">
        <f t="shared" si="11"/>
        <v>549947</v>
      </c>
      <c r="P41" s="72">
        <v>549947</v>
      </c>
      <c r="Q41" s="72"/>
      <c r="R41" s="147">
        <f t="shared" si="12"/>
        <v>2161746</v>
      </c>
      <c r="S41" s="73">
        <f t="shared" si="13"/>
        <v>21997.88</v>
      </c>
      <c r="T41" s="73" t="e">
        <f t="shared" si="14"/>
        <v>#DIV/0!</v>
      </c>
      <c r="U41" s="74" t="s">
        <v>36</v>
      </c>
      <c r="V41" s="75"/>
      <c r="W41" s="75"/>
      <c r="X41" s="134" t="s">
        <v>128</v>
      </c>
      <c r="Y41" s="51" t="s">
        <v>129</v>
      </c>
      <c r="Z41" s="51">
        <v>0</v>
      </c>
      <c r="AA41" s="51">
        <v>0</v>
      </c>
      <c r="AB41" s="51">
        <v>0</v>
      </c>
      <c r="AC41" s="51">
        <v>0</v>
      </c>
      <c r="AD41" s="151">
        <f t="shared" si="6"/>
        <v>0</v>
      </c>
      <c r="AE41" s="151">
        <f t="shared" si="7"/>
        <v>0</v>
      </c>
      <c r="AF41" s="151">
        <f t="shared" si="8"/>
        <v>549947</v>
      </c>
    </row>
    <row r="42" spans="1:32" ht="39" x14ac:dyDescent="0.2">
      <c r="A42" s="18">
        <v>37</v>
      </c>
      <c r="B42" s="19" t="s">
        <v>142</v>
      </c>
      <c r="C42" s="35" t="s">
        <v>143</v>
      </c>
      <c r="D42" s="21" t="s">
        <v>70</v>
      </c>
      <c r="E42" s="21" t="s">
        <v>144</v>
      </c>
      <c r="F42" s="22" t="s">
        <v>34</v>
      </c>
      <c r="G42" s="21" t="s">
        <v>35</v>
      </c>
      <c r="H42" s="23">
        <f>I42+J42+K42</f>
        <v>5</v>
      </c>
      <c r="I42" s="23">
        <v>5</v>
      </c>
      <c r="J42" s="24"/>
      <c r="K42" s="25"/>
      <c r="L42" s="76">
        <f>M42+N42</f>
        <v>27500</v>
      </c>
      <c r="M42" s="77">
        <v>27500</v>
      </c>
      <c r="N42" s="27"/>
      <c r="O42" s="29">
        <f>P42+Q42</f>
        <v>110000</v>
      </c>
      <c r="P42" s="77">
        <v>110000</v>
      </c>
      <c r="Q42" s="27"/>
      <c r="R42" s="76">
        <f t="shared" si="12"/>
        <v>137500</v>
      </c>
      <c r="S42" s="29">
        <f t="shared" si="13"/>
        <v>22000</v>
      </c>
      <c r="T42" s="29" t="e">
        <f t="shared" si="14"/>
        <v>#DIV/0!</v>
      </c>
      <c r="U42" s="51" t="s">
        <v>36</v>
      </c>
      <c r="V42" s="51"/>
      <c r="W42" s="51"/>
      <c r="X42" s="131" t="s">
        <v>43</v>
      </c>
      <c r="Y42" s="51" t="s">
        <v>37</v>
      </c>
      <c r="Z42" s="51">
        <v>0</v>
      </c>
      <c r="AA42" s="51">
        <v>0</v>
      </c>
      <c r="AB42" s="51">
        <v>0</v>
      </c>
      <c r="AC42" s="51">
        <v>0</v>
      </c>
      <c r="AD42" s="151">
        <f t="shared" si="6"/>
        <v>0</v>
      </c>
      <c r="AE42" s="151">
        <f t="shared" si="7"/>
        <v>0</v>
      </c>
      <c r="AF42" s="151">
        <f t="shared" si="8"/>
        <v>110000</v>
      </c>
    </row>
    <row r="43" spans="1:32" ht="29.25" x14ac:dyDescent="0.2">
      <c r="A43" s="18">
        <v>38</v>
      </c>
      <c r="B43" s="19" t="s">
        <v>145</v>
      </c>
      <c r="C43" s="35" t="s">
        <v>146</v>
      </c>
      <c r="D43" s="21" t="s">
        <v>70</v>
      </c>
      <c r="E43" s="21" t="s">
        <v>34</v>
      </c>
      <c r="F43" s="22" t="s">
        <v>84</v>
      </c>
      <c r="G43" s="36" t="s">
        <v>55</v>
      </c>
      <c r="H43" s="23">
        <f t="shared" ref="H43:H56" si="15">I43+J43+K43</f>
        <v>50</v>
      </c>
      <c r="I43" s="23">
        <v>50</v>
      </c>
      <c r="J43" s="24"/>
      <c r="K43" s="25"/>
      <c r="L43" s="76">
        <f t="shared" ref="L43:L56" si="16">M43+N43</f>
        <v>4199737</v>
      </c>
      <c r="M43" s="77">
        <v>4199737</v>
      </c>
      <c r="N43" s="27"/>
      <c r="O43" s="29">
        <f t="shared" ref="O43:O56" si="17">P43+Q43</f>
        <v>798938</v>
      </c>
      <c r="P43" s="77">
        <v>798938</v>
      </c>
      <c r="Q43" s="27"/>
      <c r="R43" s="76">
        <f t="shared" si="12"/>
        <v>4998675</v>
      </c>
      <c r="S43" s="29">
        <f t="shared" si="13"/>
        <v>15978.76</v>
      </c>
      <c r="T43" s="29" t="e">
        <f t="shared" si="14"/>
        <v>#DIV/0!</v>
      </c>
      <c r="U43" s="51" t="s">
        <v>36</v>
      </c>
      <c r="V43" s="51"/>
      <c r="W43" s="51"/>
      <c r="X43" s="131" t="s">
        <v>43</v>
      </c>
      <c r="Y43" s="51" t="s">
        <v>43</v>
      </c>
      <c r="Z43" s="51">
        <v>0</v>
      </c>
      <c r="AA43" s="51">
        <v>0</v>
      </c>
      <c r="AB43" s="51">
        <v>0</v>
      </c>
      <c r="AC43" s="51">
        <v>0</v>
      </c>
      <c r="AD43" s="151">
        <f t="shared" si="6"/>
        <v>0</v>
      </c>
      <c r="AE43" s="151">
        <f t="shared" si="7"/>
        <v>0</v>
      </c>
      <c r="AF43" s="151">
        <f t="shared" si="8"/>
        <v>798938</v>
      </c>
    </row>
    <row r="44" spans="1:32" ht="58.5" x14ac:dyDescent="0.2">
      <c r="A44" s="18">
        <v>39</v>
      </c>
      <c r="B44" s="19" t="s">
        <v>147</v>
      </c>
      <c r="C44" s="35" t="s">
        <v>148</v>
      </c>
      <c r="D44" s="21" t="s">
        <v>70</v>
      </c>
      <c r="E44" s="21" t="s">
        <v>70</v>
      </c>
      <c r="F44" s="22" t="s">
        <v>67</v>
      </c>
      <c r="G44" s="21" t="s">
        <v>42</v>
      </c>
      <c r="H44" s="23">
        <f t="shared" si="15"/>
        <v>16</v>
      </c>
      <c r="I44" s="23">
        <v>0</v>
      </c>
      <c r="J44" s="24">
        <v>16</v>
      </c>
      <c r="K44" s="25"/>
      <c r="L44" s="76">
        <f t="shared" si="16"/>
        <v>214476</v>
      </c>
      <c r="M44" s="77">
        <v>214476</v>
      </c>
      <c r="N44" s="27"/>
      <c r="O44" s="29">
        <f t="shared" si="17"/>
        <v>352000</v>
      </c>
      <c r="P44" s="77">
        <v>352000</v>
      </c>
      <c r="Q44" s="27"/>
      <c r="R44" s="76">
        <f t="shared" si="12"/>
        <v>566476</v>
      </c>
      <c r="S44" s="29">
        <f t="shared" si="13"/>
        <v>22000</v>
      </c>
      <c r="T44" s="29" t="e">
        <f t="shared" si="14"/>
        <v>#DIV/0!</v>
      </c>
      <c r="U44" s="51" t="s">
        <v>36</v>
      </c>
      <c r="V44" s="51"/>
      <c r="W44" s="51"/>
      <c r="X44" s="131" t="s">
        <v>43</v>
      </c>
      <c r="Y44" s="51" t="s">
        <v>37</v>
      </c>
      <c r="Z44" s="51">
        <v>0</v>
      </c>
      <c r="AA44" s="51">
        <v>0</v>
      </c>
      <c r="AB44" s="51">
        <v>0</v>
      </c>
      <c r="AC44" s="51">
        <v>0</v>
      </c>
      <c r="AD44" s="151">
        <f t="shared" si="6"/>
        <v>0</v>
      </c>
      <c r="AE44" s="151">
        <f t="shared" si="7"/>
        <v>0</v>
      </c>
      <c r="AF44" s="151">
        <f t="shared" si="8"/>
        <v>352000</v>
      </c>
    </row>
    <row r="45" spans="1:32" ht="29.25" x14ac:dyDescent="0.2">
      <c r="A45" s="18">
        <v>40</v>
      </c>
      <c r="B45" s="19" t="s">
        <v>149</v>
      </c>
      <c r="C45" s="35" t="s">
        <v>150</v>
      </c>
      <c r="D45" s="21" t="s">
        <v>70</v>
      </c>
      <c r="E45" s="21" t="s">
        <v>132</v>
      </c>
      <c r="F45" s="22" t="s">
        <v>34</v>
      </c>
      <c r="G45" s="21" t="s">
        <v>35</v>
      </c>
      <c r="H45" s="23">
        <f t="shared" si="15"/>
        <v>50</v>
      </c>
      <c r="I45" s="23">
        <v>50</v>
      </c>
      <c r="J45" s="24"/>
      <c r="K45" s="25"/>
      <c r="L45" s="76">
        <f t="shared" si="16"/>
        <v>500000</v>
      </c>
      <c r="M45" s="77">
        <v>500000</v>
      </c>
      <c r="N45" s="27"/>
      <c r="O45" s="29">
        <f t="shared" si="17"/>
        <v>1100000</v>
      </c>
      <c r="P45" s="77">
        <v>1100000</v>
      </c>
      <c r="Q45" s="27"/>
      <c r="R45" s="76">
        <f t="shared" si="12"/>
        <v>1600000</v>
      </c>
      <c r="S45" s="29">
        <f t="shared" si="13"/>
        <v>22000</v>
      </c>
      <c r="T45" s="29" t="e">
        <f t="shared" si="14"/>
        <v>#DIV/0!</v>
      </c>
      <c r="U45" s="51" t="s">
        <v>36</v>
      </c>
      <c r="V45" s="51"/>
      <c r="W45" s="51"/>
      <c r="X45" s="131" t="s">
        <v>37</v>
      </c>
      <c r="Y45" s="51" t="s">
        <v>37</v>
      </c>
      <c r="Z45" s="51">
        <v>0</v>
      </c>
      <c r="AA45" s="51">
        <v>0</v>
      </c>
      <c r="AB45" s="51">
        <v>0</v>
      </c>
      <c r="AC45" s="51">
        <v>0</v>
      </c>
      <c r="AD45" s="151">
        <f t="shared" si="6"/>
        <v>0</v>
      </c>
      <c r="AE45" s="151">
        <f t="shared" si="7"/>
        <v>0</v>
      </c>
      <c r="AF45" s="151">
        <f t="shared" si="8"/>
        <v>1100000</v>
      </c>
    </row>
    <row r="46" spans="1:32" ht="29.25" x14ac:dyDescent="0.2">
      <c r="A46" s="18">
        <v>41</v>
      </c>
      <c r="B46" s="19" t="s">
        <v>149</v>
      </c>
      <c r="C46" s="35" t="s">
        <v>150</v>
      </c>
      <c r="D46" s="21" t="s">
        <v>70</v>
      </c>
      <c r="E46" s="21" t="s">
        <v>132</v>
      </c>
      <c r="F46" s="22" t="s">
        <v>34</v>
      </c>
      <c r="G46" s="21" t="s">
        <v>35</v>
      </c>
      <c r="H46" s="23">
        <f t="shared" si="15"/>
        <v>50</v>
      </c>
      <c r="I46" s="23">
        <v>50</v>
      </c>
      <c r="J46" s="24"/>
      <c r="K46" s="25"/>
      <c r="L46" s="76">
        <f t="shared" si="16"/>
        <v>500000</v>
      </c>
      <c r="M46" s="77">
        <v>500000</v>
      </c>
      <c r="N46" s="27"/>
      <c r="O46" s="29">
        <f t="shared" si="17"/>
        <v>1100000</v>
      </c>
      <c r="P46" s="77">
        <v>1100000</v>
      </c>
      <c r="Q46" s="27"/>
      <c r="R46" s="76">
        <f t="shared" si="12"/>
        <v>1600000</v>
      </c>
      <c r="S46" s="29">
        <f t="shared" si="13"/>
        <v>22000</v>
      </c>
      <c r="T46" s="29" t="e">
        <f t="shared" si="14"/>
        <v>#DIV/0!</v>
      </c>
      <c r="U46" s="51" t="s">
        <v>36</v>
      </c>
      <c r="V46" s="51"/>
      <c r="W46" s="51"/>
      <c r="X46" s="131" t="s">
        <v>37</v>
      </c>
      <c r="Y46" s="51" t="s">
        <v>37</v>
      </c>
      <c r="Z46" s="51">
        <v>0</v>
      </c>
      <c r="AA46" s="51">
        <v>0</v>
      </c>
      <c r="AB46" s="51">
        <v>0</v>
      </c>
      <c r="AC46" s="51">
        <v>0</v>
      </c>
      <c r="AD46" s="151">
        <f t="shared" si="6"/>
        <v>0</v>
      </c>
      <c r="AE46" s="151">
        <f t="shared" si="7"/>
        <v>0</v>
      </c>
      <c r="AF46" s="151">
        <f t="shared" si="8"/>
        <v>1100000</v>
      </c>
    </row>
    <row r="47" spans="1:32" ht="68.25" x14ac:dyDescent="0.2">
      <c r="A47" s="18">
        <v>42</v>
      </c>
      <c r="B47" s="19" t="s">
        <v>151</v>
      </c>
      <c r="C47" s="35" t="s">
        <v>152</v>
      </c>
      <c r="D47" s="21" t="s">
        <v>70</v>
      </c>
      <c r="E47" s="21" t="s">
        <v>54</v>
      </c>
      <c r="F47" s="22" t="s">
        <v>41</v>
      </c>
      <c r="G47" s="21" t="s">
        <v>55</v>
      </c>
      <c r="H47" s="23">
        <f t="shared" si="15"/>
        <v>16</v>
      </c>
      <c r="I47" s="23">
        <v>16</v>
      </c>
      <c r="J47" s="24"/>
      <c r="K47" s="25"/>
      <c r="L47" s="76">
        <f t="shared" si="16"/>
        <v>33600</v>
      </c>
      <c r="M47" s="77">
        <v>33600</v>
      </c>
      <c r="N47" s="27"/>
      <c r="O47" s="29">
        <f t="shared" si="17"/>
        <v>134400</v>
      </c>
      <c r="P47" s="77">
        <v>134400</v>
      </c>
      <c r="Q47" s="27"/>
      <c r="R47" s="76">
        <f t="shared" si="12"/>
        <v>168000</v>
      </c>
      <c r="S47" s="29">
        <f t="shared" si="13"/>
        <v>8400</v>
      </c>
      <c r="T47" s="29" t="e">
        <f t="shared" si="14"/>
        <v>#DIV/0!</v>
      </c>
      <c r="U47" s="51" t="s">
        <v>36</v>
      </c>
      <c r="V47" s="51"/>
      <c r="W47" s="51"/>
      <c r="X47" s="131" t="s">
        <v>43</v>
      </c>
      <c r="Y47" s="51" t="s">
        <v>37</v>
      </c>
      <c r="Z47" s="118">
        <v>16</v>
      </c>
      <c r="AA47" s="118">
        <v>10</v>
      </c>
      <c r="AB47" s="51">
        <v>0</v>
      </c>
      <c r="AC47" s="51">
        <v>0</v>
      </c>
      <c r="AD47" s="151">
        <f t="shared" si="6"/>
        <v>16000</v>
      </c>
      <c r="AE47" s="151">
        <f t="shared" si="7"/>
        <v>0</v>
      </c>
      <c r="AF47" s="151">
        <f t="shared" si="8"/>
        <v>150400</v>
      </c>
    </row>
    <row r="48" spans="1:32" ht="58.5" x14ac:dyDescent="0.2">
      <c r="A48" s="18">
        <v>43</v>
      </c>
      <c r="B48" s="19" t="s">
        <v>153</v>
      </c>
      <c r="C48" s="35" t="s">
        <v>154</v>
      </c>
      <c r="D48" s="21" t="s">
        <v>70</v>
      </c>
      <c r="E48" s="21" t="s">
        <v>63</v>
      </c>
      <c r="F48" s="22" t="s">
        <v>53</v>
      </c>
      <c r="G48" s="21" t="s">
        <v>55</v>
      </c>
      <c r="H48" s="23">
        <f t="shared" si="15"/>
        <v>25</v>
      </c>
      <c r="I48" s="23">
        <v>25</v>
      </c>
      <c r="J48" s="24"/>
      <c r="K48" s="25"/>
      <c r="L48" s="76">
        <f t="shared" si="16"/>
        <v>787753.14</v>
      </c>
      <c r="M48" s="77">
        <v>787753.14</v>
      </c>
      <c r="N48" s="27"/>
      <c r="O48" s="29">
        <f t="shared" si="17"/>
        <v>550000</v>
      </c>
      <c r="P48" s="77">
        <v>550000</v>
      </c>
      <c r="Q48" s="27"/>
      <c r="R48" s="76">
        <f t="shared" si="12"/>
        <v>1337753.1400000001</v>
      </c>
      <c r="S48" s="29">
        <f t="shared" si="13"/>
        <v>22000</v>
      </c>
      <c r="T48" s="29" t="e">
        <f t="shared" si="14"/>
        <v>#DIV/0!</v>
      </c>
      <c r="U48" s="51" t="s">
        <v>36</v>
      </c>
      <c r="V48" s="51"/>
      <c r="W48" s="51"/>
      <c r="X48" s="131" t="s">
        <v>43</v>
      </c>
      <c r="Y48" s="51" t="s">
        <v>37</v>
      </c>
      <c r="Z48" s="51">
        <v>0</v>
      </c>
      <c r="AA48" s="51">
        <v>0</v>
      </c>
      <c r="AB48" s="51">
        <v>0</v>
      </c>
      <c r="AC48" s="51">
        <v>0</v>
      </c>
      <c r="AD48" s="151">
        <f t="shared" si="6"/>
        <v>0</v>
      </c>
      <c r="AE48" s="151">
        <f t="shared" si="7"/>
        <v>0</v>
      </c>
      <c r="AF48" s="151">
        <f t="shared" si="8"/>
        <v>550000</v>
      </c>
    </row>
    <row r="49" spans="1:36" ht="78" x14ac:dyDescent="0.2">
      <c r="A49" s="18">
        <v>44</v>
      </c>
      <c r="B49" s="19" t="s">
        <v>155</v>
      </c>
      <c r="C49" s="35" t="s">
        <v>156</v>
      </c>
      <c r="D49" s="21" t="s">
        <v>70</v>
      </c>
      <c r="E49" s="21" t="s">
        <v>41</v>
      </c>
      <c r="F49" s="22" t="s">
        <v>34</v>
      </c>
      <c r="G49" s="21" t="s">
        <v>35</v>
      </c>
      <c r="H49" s="23">
        <f t="shared" si="15"/>
        <v>24</v>
      </c>
      <c r="I49" s="23">
        <v>24</v>
      </c>
      <c r="J49" s="24"/>
      <c r="K49" s="25"/>
      <c r="L49" s="76">
        <f t="shared" si="16"/>
        <v>67840</v>
      </c>
      <c r="M49" s="77">
        <v>67840</v>
      </c>
      <c r="N49" s="27"/>
      <c r="O49" s="29">
        <f t="shared" si="17"/>
        <v>271360</v>
      </c>
      <c r="P49" s="77">
        <v>271360</v>
      </c>
      <c r="Q49" s="27"/>
      <c r="R49" s="76">
        <f t="shared" si="12"/>
        <v>339200</v>
      </c>
      <c r="S49" s="29">
        <f t="shared" si="13"/>
        <v>11306.666666666666</v>
      </c>
      <c r="T49" s="29" t="e">
        <f t="shared" si="14"/>
        <v>#DIV/0!</v>
      </c>
      <c r="U49" s="51" t="s">
        <v>36</v>
      </c>
      <c r="V49" s="51"/>
      <c r="W49" s="51"/>
      <c r="X49" s="131" t="s">
        <v>37</v>
      </c>
      <c r="Y49" s="51" t="s">
        <v>37</v>
      </c>
      <c r="Z49" s="118">
        <v>24</v>
      </c>
      <c r="AA49" s="118">
        <v>4</v>
      </c>
      <c r="AB49" s="51">
        <v>0</v>
      </c>
      <c r="AC49" s="51">
        <v>0</v>
      </c>
      <c r="AD49" s="151">
        <f t="shared" si="6"/>
        <v>9600</v>
      </c>
      <c r="AE49" s="151">
        <f t="shared" si="7"/>
        <v>0</v>
      </c>
      <c r="AF49" s="151">
        <f t="shared" si="8"/>
        <v>280960</v>
      </c>
    </row>
    <row r="50" spans="1:36" ht="68.25" x14ac:dyDescent="0.2">
      <c r="A50" s="18">
        <v>45</v>
      </c>
      <c r="B50" s="19" t="s">
        <v>157</v>
      </c>
      <c r="C50" s="35" t="s">
        <v>158</v>
      </c>
      <c r="D50" s="21" t="s">
        <v>70</v>
      </c>
      <c r="E50" s="21" t="s">
        <v>73</v>
      </c>
      <c r="F50" s="22" t="s">
        <v>33</v>
      </c>
      <c r="G50" s="21" t="s">
        <v>55</v>
      </c>
      <c r="H50" s="23">
        <f t="shared" si="15"/>
        <v>17</v>
      </c>
      <c r="I50" s="23">
        <v>17</v>
      </c>
      <c r="J50" s="24"/>
      <c r="K50" s="25"/>
      <c r="L50" s="76">
        <f t="shared" si="16"/>
        <v>93500</v>
      </c>
      <c r="M50" s="77">
        <v>93500</v>
      </c>
      <c r="N50" s="27"/>
      <c r="O50" s="29">
        <f t="shared" si="17"/>
        <v>374000</v>
      </c>
      <c r="P50" s="77">
        <v>374000</v>
      </c>
      <c r="Q50" s="27"/>
      <c r="R50" s="76">
        <f t="shared" si="12"/>
        <v>467500</v>
      </c>
      <c r="S50" s="29">
        <f t="shared" si="13"/>
        <v>22000</v>
      </c>
      <c r="T50" s="29" t="e">
        <f t="shared" si="14"/>
        <v>#DIV/0!</v>
      </c>
      <c r="U50" s="51" t="s">
        <v>36</v>
      </c>
      <c r="V50" s="51"/>
      <c r="W50" s="51"/>
      <c r="X50" s="131" t="s">
        <v>37</v>
      </c>
      <c r="Y50" s="51" t="s">
        <v>37</v>
      </c>
      <c r="Z50" s="118">
        <v>17</v>
      </c>
      <c r="AA50" s="118">
        <v>6</v>
      </c>
      <c r="AB50" s="51">
        <v>0</v>
      </c>
      <c r="AC50" s="51">
        <v>0</v>
      </c>
      <c r="AD50" s="151">
        <f t="shared" si="6"/>
        <v>10200</v>
      </c>
      <c r="AE50" s="151">
        <f t="shared" si="7"/>
        <v>0</v>
      </c>
      <c r="AF50" s="151">
        <f t="shared" si="8"/>
        <v>384200</v>
      </c>
    </row>
    <row r="51" spans="1:36" ht="29.25" x14ac:dyDescent="0.2">
      <c r="A51" s="18">
        <v>46</v>
      </c>
      <c r="B51" s="19" t="s">
        <v>159</v>
      </c>
      <c r="C51" s="35" t="s">
        <v>160</v>
      </c>
      <c r="D51" s="21" t="s">
        <v>70</v>
      </c>
      <c r="E51" s="21" t="s">
        <v>54</v>
      </c>
      <c r="F51" s="22" t="s">
        <v>112</v>
      </c>
      <c r="G51" s="21" t="s">
        <v>42</v>
      </c>
      <c r="H51" s="23">
        <f t="shared" si="15"/>
        <v>50</v>
      </c>
      <c r="I51" s="23">
        <v>50</v>
      </c>
      <c r="J51" s="24"/>
      <c r="K51" s="25"/>
      <c r="L51" s="76">
        <f t="shared" si="16"/>
        <v>140000</v>
      </c>
      <c r="M51" s="77">
        <v>140000</v>
      </c>
      <c r="N51" s="27"/>
      <c r="O51" s="29">
        <f t="shared" si="17"/>
        <v>560000</v>
      </c>
      <c r="P51" s="77">
        <v>560000</v>
      </c>
      <c r="Q51" s="27"/>
      <c r="R51" s="76">
        <f t="shared" si="12"/>
        <v>700000</v>
      </c>
      <c r="S51" s="29">
        <f t="shared" si="13"/>
        <v>11200</v>
      </c>
      <c r="T51" s="29" t="e">
        <f t="shared" si="14"/>
        <v>#DIV/0!</v>
      </c>
      <c r="U51" s="51" t="s">
        <v>36</v>
      </c>
      <c r="V51" s="51"/>
      <c r="W51" s="51"/>
      <c r="X51" s="131" t="s">
        <v>37</v>
      </c>
      <c r="Y51" s="51" t="s">
        <v>37</v>
      </c>
      <c r="Z51" s="51">
        <v>0</v>
      </c>
      <c r="AA51" s="51">
        <v>0</v>
      </c>
      <c r="AB51" s="51">
        <v>0</v>
      </c>
      <c r="AC51" s="51">
        <v>0</v>
      </c>
      <c r="AD51" s="151">
        <f t="shared" si="6"/>
        <v>0</v>
      </c>
      <c r="AE51" s="151">
        <f t="shared" si="7"/>
        <v>0</v>
      </c>
      <c r="AF51" s="151">
        <f t="shared" si="8"/>
        <v>560000</v>
      </c>
    </row>
    <row r="52" spans="1:36" ht="58.5" x14ac:dyDescent="0.2">
      <c r="A52" s="18">
        <v>47</v>
      </c>
      <c r="B52" s="32" t="s">
        <v>161</v>
      </c>
      <c r="C52" s="79" t="s">
        <v>162</v>
      </c>
      <c r="D52" s="21" t="s">
        <v>70</v>
      </c>
      <c r="E52" s="21" t="s">
        <v>50</v>
      </c>
      <c r="F52" s="22" t="s">
        <v>41</v>
      </c>
      <c r="G52" s="21" t="s">
        <v>42</v>
      </c>
      <c r="H52" s="23">
        <f t="shared" si="15"/>
        <v>50</v>
      </c>
      <c r="I52" s="23">
        <v>50</v>
      </c>
      <c r="J52" s="24"/>
      <c r="K52" s="25"/>
      <c r="L52" s="76">
        <f t="shared" si="16"/>
        <v>118669.6</v>
      </c>
      <c r="M52" s="77">
        <v>118669.6</v>
      </c>
      <c r="N52" s="27"/>
      <c r="O52" s="29">
        <f t="shared" si="17"/>
        <v>474678.4</v>
      </c>
      <c r="P52" s="77">
        <v>474678.4</v>
      </c>
      <c r="Q52" s="27"/>
      <c r="R52" s="76">
        <f t="shared" si="12"/>
        <v>593348</v>
      </c>
      <c r="S52" s="29">
        <f t="shared" si="13"/>
        <v>9493.5680000000011</v>
      </c>
      <c r="T52" s="29" t="e">
        <f t="shared" si="14"/>
        <v>#DIV/0!</v>
      </c>
      <c r="U52" s="51" t="s">
        <v>36</v>
      </c>
      <c r="V52" s="51"/>
      <c r="W52" s="51"/>
      <c r="X52" s="131" t="s">
        <v>43</v>
      </c>
      <c r="Y52" s="51" t="s">
        <v>37</v>
      </c>
      <c r="Z52" s="118">
        <v>50</v>
      </c>
      <c r="AA52" s="118">
        <v>4</v>
      </c>
      <c r="AB52" s="51">
        <v>0</v>
      </c>
      <c r="AC52" s="51">
        <v>0</v>
      </c>
      <c r="AD52" s="151">
        <f t="shared" si="6"/>
        <v>20000</v>
      </c>
      <c r="AE52" s="151">
        <f t="shared" si="7"/>
        <v>0</v>
      </c>
      <c r="AF52" s="151">
        <f t="shared" si="8"/>
        <v>494678.4</v>
      </c>
    </row>
    <row r="53" spans="1:36" ht="39" x14ac:dyDescent="0.2">
      <c r="A53" s="18">
        <v>48</v>
      </c>
      <c r="B53" s="32" t="s">
        <v>163</v>
      </c>
      <c r="C53" s="79" t="s">
        <v>164</v>
      </c>
      <c r="D53" s="21" t="s">
        <v>70</v>
      </c>
      <c r="E53" s="21" t="s">
        <v>70</v>
      </c>
      <c r="F53" s="22" t="s">
        <v>80</v>
      </c>
      <c r="G53" s="21" t="s">
        <v>55</v>
      </c>
      <c r="H53" s="23">
        <f t="shared" si="15"/>
        <v>27</v>
      </c>
      <c r="I53" s="23">
        <v>27</v>
      </c>
      <c r="J53" s="24"/>
      <c r="K53" s="25"/>
      <c r="L53" s="76">
        <f t="shared" si="16"/>
        <v>1208364</v>
      </c>
      <c r="M53" s="77">
        <v>1208364</v>
      </c>
      <c r="N53" s="27"/>
      <c r="O53" s="29">
        <f t="shared" si="17"/>
        <v>594000</v>
      </c>
      <c r="P53" s="77">
        <v>594000</v>
      </c>
      <c r="Q53" s="27"/>
      <c r="R53" s="76">
        <f t="shared" si="12"/>
        <v>1802364</v>
      </c>
      <c r="S53" s="29">
        <f t="shared" si="13"/>
        <v>22000</v>
      </c>
      <c r="T53" s="29" t="e">
        <f t="shared" si="14"/>
        <v>#DIV/0!</v>
      </c>
      <c r="U53" s="51" t="s">
        <v>36</v>
      </c>
      <c r="V53" s="51"/>
      <c r="W53" s="51"/>
      <c r="X53" s="131" t="s">
        <v>43</v>
      </c>
      <c r="Y53" s="51" t="s">
        <v>37</v>
      </c>
      <c r="Z53" s="51">
        <v>0</v>
      </c>
      <c r="AA53" s="51">
        <v>0</v>
      </c>
      <c r="AB53" s="51">
        <v>0</v>
      </c>
      <c r="AC53" s="51">
        <v>0</v>
      </c>
      <c r="AD53" s="151">
        <f t="shared" si="6"/>
        <v>0</v>
      </c>
      <c r="AE53" s="151">
        <f t="shared" si="7"/>
        <v>0</v>
      </c>
      <c r="AF53" s="151">
        <f t="shared" si="8"/>
        <v>594000</v>
      </c>
    </row>
    <row r="54" spans="1:36" ht="48.75" x14ac:dyDescent="0.2">
      <c r="A54" s="18">
        <v>49</v>
      </c>
      <c r="B54" s="32" t="s">
        <v>165</v>
      </c>
      <c r="C54" s="79" t="s">
        <v>166</v>
      </c>
      <c r="D54" s="21" t="s">
        <v>70</v>
      </c>
      <c r="E54" s="21" t="s">
        <v>121</v>
      </c>
      <c r="F54" s="22" t="s">
        <v>34</v>
      </c>
      <c r="G54" s="21" t="s">
        <v>35</v>
      </c>
      <c r="H54" s="23">
        <f t="shared" si="15"/>
        <v>63</v>
      </c>
      <c r="I54" s="23">
        <v>63</v>
      </c>
      <c r="J54" s="24"/>
      <c r="K54" s="25"/>
      <c r="L54" s="76">
        <f t="shared" si="16"/>
        <v>346500</v>
      </c>
      <c r="M54" s="77">
        <v>346500</v>
      </c>
      <c r="N54" s="27"/>
      <c r="O54" s="29">
        <f t="shared" si="17"/>
        <v>1386000</v>
      </c>
      <c r="P54" s="77">
        <v>1386000</v>
      </c>
      <c r="Q54" s="27"/>
      <c r="R54" s="76">
        <f t="shared" si="12"/>
        <v>1732500</v>
      </c>
      <c r="S54" s="29">
        <f t="shared" si="13"/>
        <v>22000</v>
      </c>
      <c r="T54" s="29" t="e">
        <f t="shared" si="14"/>
        <v>#DIV/0!</v>
      </c>
      <c r="U54" s="51" t="s">
        <v>36</v>
      </c>
      <c r="V54" s="51"/>
      <c r="W54" s="51"/>
      <c r="X54" s="131" t="s">
        <v>43</v>
      </c>
      <c r="Y54" s="51" t="s">
        <v>37</v>
      </c>
      <c r="Z54" s="120">
        <v>63</v>
      </c>
      <c r="AA54" s="120">
        <v>1</v>
      </c>
      <c r="AB54" s="51">
        <v>0</v>
      </c>
      <c r="AC54" s="51">
        <v>0</v>
      </c>
      <c r="AD54" s="151">
        <f t="shared" si="6"/>
        <v>6300</v>
      </c>
      <c r="AE54" s="151">
        <f t="shared" si="7"/>
        <v>0</v>
      </c>
      <c r="AF54" s="151">
        <f t="shared" si="8"/>
        <v>1392300</v>
      </c>
    </row>
    <row r="55" spans="1:36" s="80" customFormat="1" ht="48.75" x14ac:dyDescent="0.2">
      <c r="A55" s="18">
        <v>50</v>
      </c>
      <c r="B55" s="32" t="s">
        <v>167</v>
      </c>
      <c r="C55" s="79" t="s">
        <v>166</v>
      </c>
      <c r="D55" s="21" t="s">
        <v>70</v>
      </c>
      <c r="E55" s="21" t="s">
        <v>121</v>
      </c>
      <c r="F55" s="22" t="s">
        <v>34</v>
      </c>
      <c r="G55" s="21" t="s">
        <v>35</v>
      </c>
      <c r="H55" s="23">
        <f t="shared" si="15"/>
        <v>125</v>
      </c>
      <c r="I55" s="23">
        <v>125</v>
      </c>
      <c r="J55" s="24"/>
      <c r="K55" s="25"/>
      <c r="L55" s="76">
        <f t="shared" si="16"/>
        <v>130000</v>
      </c>
      <c r="M55" s="77">
        <v>130000</v>
      </c>
      <c r="N55" s="27"/>
      <c r="O55" s="29">
        <f t="shared" si="17"/>
        <v>520000</v>
      </c>
      <c r="P55" s="77">
        <v>520000</v>
      </c>
      <c r="Q55" s="27"/>
      <c r="R55" s="76">
        <f t="shared" si="12"/>
        <v>650000</v>
      </c>
      <c r="S55" s="29">
        <f t="shared" si="13"/>
        <v>4160</v>
      </c>
      <c r="T55" s="29" t="e">
        <f t="shared" si="14"/>
        <v>#DIV/0!</v>
      </c>
      <c r="U55" s="51" t="s">
        <v>36</v>
      </c>
      <c r="V55" s="51"/>
      <c r="W55" s="51"/>
      <c r="X55" s="131" t="s">
        <v>43</v>
      </c>
      <c r="Y55" s="51" t="s">
        <v>37</v>
      </c>
      <c r="Z55" s="120">
        <v>125</v>
      </c>
      <c r="AA55" s="120">
        <v>7</v>
      </c>
      <c r="AB55" s="51">
        <v>0</v>
      </c>
      <c r="AC55" s="51">
        <v>0</v>
      </c>
      <c r="AD55" s="151">
        <f t="shared" si="6"/>
        <v>87500</v>
      </c>
      <c r="AE55" s="151">
        <f t="shared" si="7"/>
        <v>0</v>
      </c>
      <c r="AF55" s="151">
        <f t="shared" si="8"/>
        <v>607500</v>
      </c>
      <c r="AG55" s="2"/>
      <c r="AH55" s="2"/>
      <c r="AI55" s="2"/>
      <c r="AJ55" s="2"/>
    </row>
    <row r="56" spans="1:36" ht="39" x14ac:dyDescent="0.2">
      <c r="A56" s="18">
        <v>51</v>
      </c>
      <c r="B56" s="81" t="s">
        <v>168</v>
      </c>
      <c r="C56" s="79" t="s">
        <v>169</v>
      </c>
      <c r="D56" s="21" t="s">
        <v>70</v>
      </c>
      <c r="E56" s="21" t="s">
        <v>100</v>
      </c>
      <c r="F56" s="22" t="s">
        <v>100</v>
      </c>
      <c r="G56" s="21" t="s">
        <v>55</v>
      </c>
      <c r="H56" s="23">
        <f t="shared" si="15"/>
        <v>100</v>
      </c>
      <c r="I56" s="23">
        <v>100</v>
      </c>
      <c r="J56" s="24"/>
      <c r="K56" s="25"/>
      <c r="L56" s="76">
        <f t="shared" si="16"/>
        <v>550000</v>
      </c>
      <c r="M56" s="77">
        <v>550000</v>
      </c>
      <c r="N56" s="27"/>
      <c r="O56" s="29">
        <f t="shared" si="17"/>
        <v>2200000</v>
      </c>
      <c r="P56" s="77">
        <v>2200000</v>
      </c>
      <c r="Q56" s="27"/>
      <c r="R56" s="76">
        <f>L56+O56</f>
        <v>2750000</v>
      </c>
      <c r="S56" s="43">
        <f t="shared" si="13"/>
        <v>22000</v>
      </c>
      <c r="T56" s="29" t="e">
        <f t="shared" si="14"/>
        <v>#DIV/0!</v>
      </c>
      <c r="U56" s="51" t="s">
        <v>36</v>
      </c>
      <c r="V56" s="51"/>
      <c r="W56" s="51"/>
      <c r="X56" s="131" t="s">
        <v>43</v>
      </c>
      <c r="Y56" s="51" t="s">
        <v>43</v>
      </c>
      <c r="Z56" s="51">
        <v>0</v>
      </c>
      <c r="AA56" s="51">
        <v>0</v>
      </c>
      <c r="AB56" s="51">
        <v>0</v>
      </c>
      <c r="AC56" s="51">
        <v>0</v>
      </c>
      <c r="AD56" s="151">
        <f t="shared" si="6"/>
        <v>0</v>
      </c>
      <c r="AE56" s="151">
        <f t="shared" si="7"/>
        <v>0</v>
      </c>
      <c r="AF56" s="151">
        <f t="shared" si="8"/>
        <v>2200000</v>
      </c>
    </row>
    <row r="57" spans="1:36" ht="78" x14ac:dyDescent="0.2">
      <c r="A57" s="18">
        <v>52</v>
      </c>
      <c r="B57" s="19" t="s">
        <v>170</v>
      </c>
      <c r="C57" s="20" t="s">
        <v>171</v>
      </c>
      <c r="D57" s="21" t="s">
        <v>53</v>
      </c>
      <c r="E57" s="21" t="s">
        <v>49</v>
      </c>
      <c r="F57" s="22" t="s">
        <v>54</v>
      </c>
      <c r="G57" s="21" t="s">
        <v>42</v>
      </c>
      <c r="H57" s="23">
        <f>I57+J57+K57</f>
        <v>10</v>
      </c>
      <c r="I57" s="23">
        <v>10</v>
      </c>
      <c r="J57" s="24">
        <v>0</v>
      </c>
      <c r="K57" s="25">
        <v>0</v>
      </c>
      <c r="L57" s="26">
        <f>M57+N57</f>
        <v>55000</v>
      </c>
      <c r="M57" s="27">
        <v>55000</v>
      </c>
      <c r="N57" s="27">
        <v>0</v>
      </c>
      <c r="O57" s="29">
        <f>P57+Q57</f>
        <v>220000</v>
      </c>
      <c r="P57" s="27">
        <v>220000</v>
      </c>
      <c r="Q57" s="27">
        <v>0</v>
      </c>
      <c r="R57" s="76">
        <f t="shared" ref="R57:R71" si="18">L57+O57</f>
        <v>275000</v>
      </c>
      <c r="S57" s="29">
        <f t="shared" si="13"/>
        <v>22000</v>
      </c>
      <c r="T57" s="29" t="e">
        <f t="shared" si="14"/>
        <v>#DIV/0!</v>
      </c>
      <c r="U57" s="82" t="s">
        <v>36</v>
      </c>
      <c r="V57" s="82"/>
      <c r="W57" s="51"/>
      <c r="X57" s="131" t="s">
        <v>129</v>
      </c>
      <c r="Y57" s="51" t="s">
        <v>129</v>
      </c>
      <c r="Z57" s="51">
        <v>0</v>
      </c>
      <c r="AA57" s="51">
        <v>0</v>
      </c>
      <c r="AB57" s="51">
        <v>0</v>
      </c>
      <c r="AC57" s="51">
        <v>0</v>
      </c>
      <c r="AD57" s="151">
        <f t="shared" si="6"/>
        <v>0</v>
      </c>
      <c r="AE57" s="151">
        <f t="shared" si="7"/>
        <v>0</v>
      </c>
      <c r="AF57" s="151">
        <f t="shared" si="8"/>
        <v>220000</v>
      </c>
    </row>
    <row r="58" spans="1:36" ht="48.75" x14ac:dyDescent="0.2">
      <c r="A58" s="18">
        <v>53</v>
      </c>
      <c r="B58" s="19" t="s">
        <v>172</v>
      </c>
      <c r="C58" s="20" t="s">
        <v>173</v>
      </c>
      <c r="D58" s="21" t="s">
        <v>53</v>
      </c>
      <c r="E58" s="21" t="s">
        <v>121</v>
      </c>
      <c r="F58" s="22" t="s">
        <v>34</v>
      </c>
      <c r="G58" s="21" t="s">
        <v>35</v>
      </c>
      <c r="H58" s="23">
        <f t="shared" ref="H58:H67" si="19">I58+J58+K58</f>
        <v>5</v>
      </c>
      <c r="I58" s="23">
        <v>5</v>
      </c>
      <c r="J58" s="24">
        <v>0</v>
      </c>
      <c r="K58" s="25">
        <v>0</v>
      </c>
      <c r="L58" s="26">
        <f t="shared" ref="L58:L67" si="20">M58+N58</f>
        <v>5000</v>
      </c>
      <c r="M58" s="27">
        <v>5000</v>
      </c>
      <c r="N58" s="27">
        <v>0</v>
      </c>
      <c r="O58" s="29">
        <f t="shared" ref="O58:O67" si="21">P58+Q58</f>
        <v>20000</v>
      </c>
      <c r="P58" s="27">
        <v>20000</v>
      </c>
      <c r="Q58" s="27">
        <v>0</v>
      </c>
      <c r="R58" s="76">
        <f t="shared" si="18"/>
        <v>25000</v>
      </c>
      <c r="S58" s="29">
        <f t="shared" si="13"/>
        <v>4000</v>
      </c>
      <c r="T58" s="29" t="e">
        <f t="shared" si="14"/>
        <v>#DIV/0!</v>
      </c>
      <c r="U58" s="82" t="s">
        <v>36</v>
      </c>
      <c r="V58" s="82"/>
      <c r="W58" s="51"/>
      <c r="X58" s="131" t="s">
        <v>128</v>
      </c>
      <c r="Y58" s="51" t="s">
        <v>129</v>
      </c>
      <c r="Z58" s="51">
        <v>0</v>
      </c>
      <c r="AA58" s="51">
        <v>0</v>
      </c>
      <c r="AB58" s="51">
        <v>0</v>
      </c>
      <c r="AC58" s="51">
        <v>0</v>
      </c>
      <c r="AD58" s="151">
        <f t="shared" si="6"/>
        <v>0</v>
      </c>
      <c r="AE58" s="151">
        <f t="shared" si="7"/>
        <v>0</v>
      </c>
      <c r="AF58" s="151">
        <f t="shared" si="8"/>
        <v>20000</v>
      </c>
    </row>
    <row r="59" spans="1:36" ht="48.75" x14ac:dyDescent="0.2">
      <c r="A59" s="18">
        <v>54</v>
      </c>
      <c r="B59" s="19" t="s">
        <v>174</v>
      </c>
      <c r="C59" s="20" t="s">
        <v>173</v>
      </c>
      <c r="D59" s="21" t="s">
        <v>53</v>
      </c>
      <c r="E59" s="21" t="s">
        <v>121</v>
      </c>
      <c r="F59" s="22" t="s">
        <v>34</v>
      </c>
      <c r="G59" s="21" t="s">
        <v>35</v>
      </c>
      <c r="H59" s="23">
        <f t="shared" si="19"/>
        <v>5</v>
      </c>
      <c r="I59" s="23">
        <v>5</v>
      </c>
      <c r="J59" s="24">
        <v>0</v>
      </c>
      <c r="K59" s="25">
        <v>0</v>
      </c>
      <c r="L59" s="26">
        <f t="shared" si="20"/>
        <v>5000</v>
      </c>
      <c r="M59" s="27">
        <v>5000</v>
      </c>
      <c r="N59" s="27">
        <v>0</v>
      </c>
      <c r="O59" s="29">
        <f t="shared" si="21"/>
        <v>20000</v>
      </c>
      <c r="P59" s="27">
        <v>20000</v>
      </c>
      <c r="Q59" s="27">
        <v>0</v>
      </c>
      <c r="R59" s="76">
        <f t="shared" si="18"/>
        <v>25000</v>
      </c>
      <c r="S59" s="29">
        <f t="shared" si="13"/>
        <v>4000</v>
      </c>
      <c r="T59" s="29" t="e">
        <f t="shared" si="14"/>
        <v>#DIV/0!</v>
      </c>
      <c r="U59" s="82" t="s">
        <v>36</v>
      </c>
      <c r="V59" s="82"/>
      <c r="W59" s="51"/>
      <c r="X59" s="131" t="s">
        <v>128</v>
      </c>
      <c r="Y59" s="51" t="s">
        <v>129</v>
      </c>
      <c r="Z59" s="118">
        <v>4</v>
      </c>
      <c r="AA59" s="118">
        <v>4</v>
      </c>
      <c r="AB59" s="121">
        <v>1</v>
      </c>
      <c r="AC59" s="121">
        <v>4</v>
      </c>
      <c r="AD59" s="151">
        <f t="shared" si="6"/>
        <v>1600</v>
      </c>
      <c r="AE59" s="151">
        <f t="shared" si="7"/>
        <v>2000</v>
      </c>
      <c r="AF59" s="151">
        <f t="shared" si="8"/>
        <v>23600</v>
      </c>
    </row>
    <row r="60" spans="1:36" ht="48.75" x14ac:dyDescent="0.2">
      <c r="A60" s="18">
        <v>55</v>
      </c>
      <c r="B60" s="19" t="s">
        <v>175</v>
      </c>
      <c r="C60" s="20" t="s">
        <v>173</v>
      </c>
      <c r="D60" s="21" t="s">
        <v>53</v>
      </c>
      <c r="E60" s="21" t="s">
        <v>121</v>
      </c>
      <c r="F60" s="22" t="s">
        <v>34</v>
      </c>
      <c r="G60" s="21" t="s">
        <v>35</v>
      </c>
      <c r="H60" s="23">
        <f t="shared" si="19"/>
        <v>5</v>
      </c>
      <c r="I60" s="23">
        <v>5</v>
      </c>
      <c r="J60" s="24">
        <v>0</v>
      </c>
      <c r="K60" s="25">
        <v>0</v>
      </c>
      <c r="L60" s="26">
        <f t="shared" si="20"/>
        <v>5000</v>
      </c>
      <c r="M60" s="27">
        <v>5000</v>
      </c>
      <c r="N60" s="27">
        <v>0</v>
      </c>
      <c r="O60" s="29">
        <f t="shared" si="21"/>
        <v>20000</v>
      </c>
      <c r="P60" s="27">
        <v>20000</v>
      </c>
      <c r="Q60" s="27">
        <v>0</v>
      </c>
      <c r="R60" s="76">
        <f t="shared" si="18"/>
        <v>25000</v>
      </c>
      <c r="S60" s="29">
        <f t="shared" si="13"/>
        <v>4000</v>
      </c>
      <c r="T60" s="29" t="e">
        <f t="shared" si="14"/>
        <v>#DIV/0!</v>
      </c>
      <c r="U60" s="82" t="s">
        <v>36</v>
      </c>
      <c r="V60" s="82"/>
      <c r="W60" s="51"/>
      <c r="X60" s="131" t="s">
        <v>128</v>
      </c>
      <c r="Y60" s="51" t="s">
        <v>129</v>
      </c>
      <c r="Z60" s="118">
        <v>4</v>
      </c>
      <c r="AA60" s="118">
        <v>4</v>
      </c>
      <c r="AB60" s="121">
        <v>1</v>
      </c>
      <c r="AC60" s="121">
        <v>4</v>
      </c>
      <c r="AD60" s="151">
        <f t="shared" si="6"/>
        <v>1600</v>
      </c>
      <c r="AE60" s="151">
        <f t="shared" si="7"/>
        <v>2000</v>
      </c>
      <c r="AF60" s="151">
        <f t="shared" si="8"/>
        <v>23600</v>
      </c>
    </row>
    <row r="61" spans="1:36" ht="78" x14ac:dyDescent="0.2">
      <c r="A61" s="18">
        <v>56</v>
      </c>
      <c r="B61" s="19" t="s">
        <v>176</v>
      </c>
      <c r="C61" s="20" t="s">
        <v>177</v>
      </c>
      <c r="D61" s="21" t="s">
        <v>53</v>
      </c>
      <c r="E61" s="21" t="s">
        <v>67</v>
      </c>
      <c r="F61" s="22" t="s">
        <v>41</v>
      </c>
      <c r="G61" s="21" t="s">
        <v>42</v>
      </c>
      <c r="H61" s="23">
        <f t="shared" si="19"/>
        <v>24</v>
      </c>
      <c r="I61" s="23">
        <v>24</v>
      </c>
      <c r="J61" s="24">
        <v>0</v>
      </c>
      <c r="K61" s="25">
        <v>0</v>
      </c>
      <c r="L61" s="26">
        <f t="shared" si="20"/>
        <v>132000</v>
      </c>
      <c r="M61" s="27">
        <v>132000</v>
      </c>
      <c r="N61" s="27">
        <v>0</v>
      </c>
      <c r="O61" s="29">
        <f t="shared" si="21"/>
        <v>528000</v>
      </c>
      <c r="P61" s="27">
        <v>528000</v>
      </c>
      <c r="Q61" s="27">
        <v>0</v>
      </c>
      <c r="R61" s="76">
        <f t="shared" si="18"/>
        <v>660000</v>
      </c>
      <c r="S61" s="29">
        <f t="shared" si="13"/>
        <v>22000</v>
      </c>
      <c r="T61" s="29" t="e">
        <f t="shared" si="14"/>
        <v>#DIV/0!</v>
      </c>
      <c r="U61" s="82" t="s">
        <v>36</v>
      </c>
      <c r="V61" s="82"/>
      <c r="W61" s="51"/>
      <c r="X61" s="131" t="s">
        <v>129</v>
      </c>
      <c r="Y61" s="51" t="s">
        <v>129</v>
      </c>
      <c r="Z61" s="118">
        <v>4</v>
      </c>
      <c r="AA61" s="118">
        <v>4</v>
      </c>
      <c r="AB61" s="121">
        <v>1</v>
      </c>
      <c r="AC61" s="121">
        <v>4</v>
      </c>
      <c r="AD61" s="151">
        <f t="shared" si="6"/>
        <v>1600</v>
      </c>
      <c r="AE61" s="151">
        <f t="shared" si="7"/>
        <v>2000</v>
      </c>
      <c r="AF61" s="151">
        <f t="shared" si="8"/>
        <v>531600</v>
      </c>
    </row>
    <row r="62" spans="1:36" ht="78" x14ac:dyDescent="0.2">
      <c r="A62" s="18">
        <v>57</v>
      </c>
      <c r="B62" s="19" t="s">
        <v>178</v>
      </c>
      <c r="C62" s="20" t="s">
        <v>179</v>
      </c>
      <c r="D62" s="21" t="s">
        <v>53</v>
      </c>
      <c r="E62" s="21" t="s">
        <v>180</v>
      </c>
      <c r="F62" s="22" t="s">
        <v>33</v>
      </c>
      <c r="G62" s="21" t="s">
        <v>55</v>
      </c>
      <c r="H62" s="23">
        <f t="shared" si="19"/>
        <v>4</v>
      </c>
      <c r="I62" s="23">
        <v>0</v>
      </c>
      <c r="J62" s="24">
        <v>4</v>
      </c>
      <c r="K62" s="25">
        <v>0</v>
      </c>
      <c r="L62" s="26">
        <f t="shared" si="20"/>
        <v>22000</v>
      </c>
      <c r="M62" s="27">
        <v>22000</v>
      </c>
      <c r="N62" s="27">
        <v>0</v>
      </c>
      <c r="O62" s="29">
        <f t="shared" si="21"/>
        <v>88000</v>
      </c>
      <c r="P62" s="27">
        <v>88000</v>
      </c>
      <c r="Q62" s="27">
        <v>0</v>
      </c>
      <c r="R62" s="76">
        <f t="shared" si="18"/>
        <v>110000</v>
      </c>
      <c r="S62" s="29">
        <f t="shared" si="13"/>
        <v>22000</v>
      </c>
      <c r="T62" s="29" t="e">
        <f t="shared" si="14"/>
        <v>#DIV/0!</v>
      </c>
      <c r="U62" s="82" t="s">
        <v>36</v>
      </c>
      <c r="V62" s="82"/>
      <c r="W62" s="51"/>
      <c r="X62" s="131" t="s">
        <v>128</v>
      </c>
      <c r="Y62" s="51" t="s">
        <v>129</v>
      </c>
      <c r="Z62" s="51">
        <v>0</v>
      </c>
      <c r="AA62" s="51">
        <v>0</v>
      </c>
      <c r="AB62" s="51">
        <v>0</v>
      </c>
      <c r="AC62" s="51">
        <v>0</v>
      </c>
      <c r="AD62" s="151">
        <f t="shared" si="6"/>
        <v>0</v>
      </c>
      <c r="AE62" s="151">
        <f t="shared" si="7"/>
        <v>0</v>
      </c>
      <c r="AF62" s="151">
        <f t="shared" si="8"/>
        <v>88000</v>
      </c>
    </row>
    <row r="63" spans="1:36" s="96" customFormat="1" ht="56.25" x14ac:dyDescent="0.25">
      <c r="A63" s="83">
        <v>58</v>
      </c>
      <c r="B63" s="84" t="s">
        <v>181</v>
      </c>
      <c r="C63" s="85" t="s">
        <v>182</v>
      </c>
      <c r="D63" s="86" t="s">
        <v>53</v>
      </c>
      <c r="E63" s="86" t="s">
        <v>116</v>
      </c>
      <c r="F63" s="87" t="s">
        <v>54</v>
      </c>
      <c r="G63" s="86" t="s">
        <v>55</v>
      </c>
      <c r="H63" s="88">
        <f t="shared" si="19"/>
        <v>70</v>
      </c>
      <c r="I63" s="88">
        <v>70</v>
      </c>
      <c r="J63" s="89">
        <v>0</v>
      </c>
      <c r="K63" s="90">
        <v>0</v>
      </c>
      <c r="L63" s="91">
        <f t="shared" si="20"/>
        <v>1069500</v>
      </c>
      <c r="M63" s="92">
        <v>1069500</v>
      </c>
      <c r="N63" s="92">
        <v>0</v>
      </c>
      <c r="O63" s="152">
        <f t="shared" si="21"/>
        <v>1540000</v>
      </c>
      <c r="P63" s="92">
        <v>1540000</v>
      </c>
      <c r="Q63" s="92">
        <v>0</v>
      </c>
      <c r="R63" s="148">
        <f t="shared" si="18"/>
        <v>2609500</v>
      </c>
      <c r="S63" s="93">
        <f t="shared" si="13"/>
        <v>22000</v>
      </c>
      <c r="T63" s="93" t="e">
        <f t="shared" si="14"/>
        <v>#DIV/0!</v>
      </c>
      <c r="U63" s="94" t="s">
        <v>36</v>
      </c>
      <c r="V63" s="94"/>
      <c r="W63" s="95"/>
      <c r="X63" s="135" t="s">
        <v>128</v>
      </c>
      <c r="Y63" s="95" t="s">
        <v>128</v>
      </c>
      <c r="Z63" s="118">
        <v>70</v>
      </c>
      <c r="AA63" s="118">
        <v>3</v>
      </c>
      <c r="AB63" s="51">
        <v>0</v>
      </c>
      <c r="AC63" s="51">
        <v>0</v>
      </c>
      <c r="AD63" s="151">
        <f t="shared" si="6"/>
        <v>21000</v>
      </c>
      <c r="AE63" s="151">
        <f t="shared" si="7"/>
        <v>0</v>
      </c>
      <c r="AF63" s="151">
        <f t="shared" si="8"/>
        <v>1561000</v>
      </c>
    </row>
    <row r="64" spans="1:36" ht="68.25" x14ac:dyDescent="0.2">
      <c r="A64" s="18">
        <v>59</v>
      </c>
      <c r="B64" s="19" t="s">
        <v>183</v>
      </c>
      <c r="C64" s="20" t="s">
        <v>184</v>
      </c>
      <c r="D64" s="21" t="s">
        <v>53</v>
      </c>
      <c r="E64" s="21" t="s">
        <v>49</v>
      </c>
      <c r="F64" s="22" t="s">
        <v>41</v>
      </c>
      <c r="G64" s="21" t="s">
        <v>42</v>
      </c>
      <c r="H64" s="23">
        <f t="shared" si="19"/>
        <v>10</v>
      </c>
      <c r="I64" s="23">
        <v>0</v>
      </c>
      <c r="J64" s="24">
        <v>10</v>
      </c>
      <c r="K64" s="25">
        <v>0</v>
      </c>
      <c r="L64" s="26">
        <f t="shared" si="20"/>
        <v>55000</v>
      </c>
      <c r="M64" s="27">
        <v>55000</v>
      </c>
      <c r="N64" s="27">
        <v>0</v>
      </c>
      <c r="O64" s="29">
        <f t="shared" si="21"/>
        <v>220000</v>
      </c>
      <c r="P64" s="27">
        <v>220000</v>
      </c>
      <c r="Q64" s="27">
        <v>0</v>
      </c>
      <c r="R64" s="76">
        <f t="shared" si="18"/>
        <v>275000</v>
      </c>
      <c r="S64" s="29">
        <f t="shared" si="13"/>
        <v>22000</v>
      </c>
      <c r="T64" s="29" t="e">
        <f t="shared" si="14"/>
        <v>#DIV/0!</v>
      </c>
      <c r="U64" s="82" t="s">
        <v>36</v>
      </c>
      <c r="V64" s="82"/>
      <c r="W64" s="51"/>
      <c r="X64" s="131" t="s">
        <v>128</v>
      </c>
      <c r="Y64" s="51" t="s">
        <v>129</v>
      </c>
      <c r="Z64" s="51">
        <v>0</v>
      </c>
      <c r="AA64" s="51">
        <v>0</v>
      </c>
      <c r="AB64" s="51">
        <v>0</v>
      </c>
      <c r="AC64" s="51">
        <v>0</v>
      </c>
      <c r="AD64" s="151">
        <f t="shared" si="6"/>
        <v>0</v>
      </c>
      <c r="AE64" s="151">
        <f t="shared" si="7"/>
        <v>0</v>
      </c>
      <c r="AF64" s="151">
        <f t="shared" si="8"/>
        <v>220000</v>
      </c>
    </row>
    <row r="65" spans="1:32" ht="48.75" x14ac:dyDescent="0.2">
      <c r="A65" s="18">
        <v>60</v>
      </c>
      <c r="B65" s="19" t="s">
        <v>185</v>
      </c>
      <c r="C65" s="20" t="s">
        <v>186</v>
      </c>
      <c r="D65" s="21" t="s">
        <v>53</v>
      </c>
      <c r="E65" s="21" t="s">
        <v>100</v>
      </c>
      <c r="F65" s="22" t="s">
        <v>41</v>
      </c>
      <c r="G65" s="21" t="s">
        <v>55</v>
      </c>
      <c r="H65" s="23">
        <f t="shared" si="19"/>
        <v>17</v>
      </c>
      <c r="I65" s="23">
        <v>17</v>
      </c>
      <c r="J65" s="24">
        <v>0</v>
      </c>
      <c r="K65" s="25">
        <v>0</v>
      </c>
      <c r="L65" s="26">
        <f t="shared" si="20"/>
        <v>919000</v>
      </c>
      <c r="M65" s="27">
        <v>919000</v>
      </c>
      <c r="N65" s="27">
        <v>0</v>
      </c>
      <c r="O65" s="29">
        <f t="shared" si="21"/>
        <v>374000</v>
      </c>
      <c r="P65" s="27">
        <v>374000</v>
      </c>
      <c r="Q65" s="27">
        <v>0</v>
      </c>
      <c r="R65" s="76">
        <f t="shared" si="18"/>
        <v>1293000</v>
      </c>
      <c r="S65" s="29">
        <f t="shared" si="13"/>
        <v>22000</v>
      </c>
      <c r="T65" s="29" t="e">
        <f t="shared" si="14"/>
        <v>#DIV/0!</v>
      </c>
      <c r="U65" s="82" t="s">
        <v>36</v>
      </c>
      <c r="V65" s="82"/>
      <c r="W65" s="51"/>
      <c r="X65" s="131" t="s">
        <v>128</v>
      </c>
      <c r="Y65" s="51" t="s">
        <v>129</v>
      </c>
      <c r="Z65" s="120">
        <v>17</v>
      </c>
      <c r="AA65" s="120">
        <v>2</v>
      </c>
      <c r="AB65" s="51">
        <v>0</v>
      </c>
      <c r="AC65" s="51">
        <v>0</v>
      </c>
      <c r="AD65" s="151">
        <f t="shared" si="6"/>
        <v>3400</v>
      </c>
      <c r="AE65" s="151">
        <f t="shared" si="7"/>
        <v>0</v>
      </c>
      <c r="AF65" s="151">
        <f t="shared" si="8"/>
        <v>377400</v>
      </c>
    </row>
    <row r="66" spans="1:32" ht="68.25" x14ac:dyDescent="0.2">
      <c r="A66" s="18">
        <v>61</v>
      </c>
      <c r="B66" s="32" t="s">
        <v>187</v>
      </c>
      <c r="C66" s="33" t="s">
        <v>188</v>
      </c>
      <c r="D66" s="21" t="s">
        <v>53</v>
      </c>
      <c r="E66" s="21" t="s">
        <v>189</v>
      </c>
      <c r="F66" s="22" t="s">
        <v>50</v>
      </c>
      <c r="G66" s="21" t="s">
        <v>55</v>
      </c>
      <c r="H66" s="23">
        <f t="shared" si="19"/>
        <v>17</v>
      </c>
      <c r="I66" s="23">
        <v>17</v>
      </c>
      <c r="J66" s="24">
        <v>0</v>
      </c>
      <c r="K66" s="25">
        <v>0</v>
      </c>
      <c r="L66" s="26">
        <f t="shared" si="20"/>
        <v>94000</v>
      </c>
      <c r="M66" s="27">
        <v>94000</v>
      </c>
      <c r="N66" s="27">
        <v>0</v>
      </c>
      <c r="O66" s="29">
        <f t="shared" si="21"/>
        <v>374000</v>
      </c>
      <c r="P66" s="27">
        <v>374000</v>
      </c>
      <c r="Q66" s="27">
        <v>0</v>
      </c>
      <c r="R66" s="76">
        <f t="shared" si="18"/>
        <v>468000</v>
      </c>
      <c r="S66" s="29">
        <f t="shared" si="13"/>
        <v>22000</v>
      </c>
      <c r="T66" s="29" t="e">
        <f t="shared" si="14"/>
        <v>#DIV/0!</v>
      </c>
      <c r="U66" s="82" t="s">
        <v>36</v>
      </c>
      <c r="V66" s="82"/>
      <c r="W66" s="51"/>
      <c r="X66" s="131" t="s">
        <v>129</v>
      </c>
      <c r="Y66" s="51" t="s">
        <v>129</v>
      </c>
      <c r="Z66" s="120">
        <v>17</v>
      </c>
      <c r="AA66" s="120">
        <v>4</v>
      </c>
      <c r="AB66" s="51">
        <v>0</v>
      </c>
      <c r="AC66" s="51">
        <v>0</v>
      </c>
      <c r="AD66" s="151">
        <f t="shared" si="6"/>
        <v>6800</v>
      </c>
      <c r="AE66" s="151">
        <f t="shared" si="7"/>
        <v>0</v>
      </c>
      <c r="AF66" s="151">
        <f t="shared" si="8"/>
        <v>380800</v>
      </c>
    </row>
    <row r="67" spans="1:32" ht="48.75" x14ac:dyDescent="0.2">
      <c r="A67" s="18">
        <v>62</v>
      </c>
      <c r="B67" s="32" t="s">
        <v>190</v>
      </c>
      <c r="C67" s="33" t="s">
        <v>191</v>
      </c>
      <c r="D67" s="21" t="s">
        <v>53</v>
      </c>
      <c r="E67" s="21" t="s">
        <v>116</v>
      </c>
      <c r="F67" s="22" t="s">
        <v>33</v>
      </c>
      <c r="G67" s="21" t="s">
        <v>35</v>
      </c>
      <c r="H67" s="23">
        <f t="shared" si="19"/>
        <v>8</v>
      </c>
      <c r="I67" s="23">
        <v>8</v>
      </c>
      <c r="J67" s="24">
        <v>0</v>
      </c>
      <c r="K67" s="25">
        <v>0</v>
      </c>
      <c r="L67" s="26">
        <f t="shared" si="20"/>
        <v>44000</v>
      </c>
      <c r="M67" s="27">
        <v>44000</v>
      </c>
      <c r="N67" s="27">
        <v>0</v>
      </c>
      <c r="O67" s="29">
        <f t="shared" si="21"/>
        <v>176000</v>
      </c>
      <c r="P67" s="27">
        <v>176000</v>
      </c>
      <c r="Q67" s="27">
        <v>0</v>
      </c>
      <c r="R67" s="76">
        <f t="shared" si="18"/>
        <v>220000</v>
      </c>
      <c r="S67" s="29">
        <f t="shared" si="13"/>
        <v>22000</v>
      </c>
      <c r="T67" s="29" t="e">
        <f t="shared" si="14"/>
        <v>#DIV/0!</v>
      </c>
      <c r="U67" s="82" t="s">
        <v>36</v>
      </c>
      <c r="V67" s="82"/>
      <c r="W67" s="51"/>
      <c r="X67" s="131" t="s">
        <v>128</v>
      </c>
      <c r="Y67" s="51" t="s">
        <v>129</v>
      </c>
      <c r="Z67" s="118">
        <v>8</v>
      </c>
      <c r="AA67" s="118">
        <v>5</v>
      </c>
      <c r="AB67" s="51">
        <v>0</v>
      </c>
      <c r="AC67" s="51">
        <v>0</v>
      </c>
      <c r="AD67" s="151">
        <f t="shared" si="6"/>
        <v>4000</v>
      </c>
      <c r="AE67" s="151">
        <f t="shared" si="7"/>
        <v>0</v>
      </c>
      <c r="AF67" s="151">
        <f t="shared" si="8"/>
        <v>180000</v>
      </c>
    </row>
    <row r="68" spans="1:32" ht="58.5" x14ac:dyDescent="0.2">
      <c r="A68" s="18">
        <v>63</v>
      </c>
      <c r="B68" s="19" t="s">
        <v>192</v>
      </c>
      <c r="C68" s="20" t="s">
        <v>193</v>
      </c>
      <c r="D68" s="21" t="s">
        <v>53</v>
      </c>
      <c r="E68" s="21" t="s">
        <v>41</v>
      </c>
      <c r="F68" s="22" t="s">
        <v>54</v>
      </c>
      <c r="G68" s="21" t="s">
        <v>55</v>
      </c>
      <c r="H68" s="23">
        <f>I68+J68+K68</f>
        <v>50</v>
      </c>
      <c r="I68" s="23">
        <v>50</v>
      </c>
      <c r="J68" s="24">
        <v>0</v>
      </c>
      <c r="K68" s="25">
        <v>0</v>
      </c>
      <c r="L68" s="26">
        <f>M68+N68</f>
        <v>3450000</v>
      </c>
      <c r="M68" s="27">
        <v>3450000</v>
      </c>
      <c r="N68" s="27">
        <v>0</v>
      </c>
      <c r="O68" s="29">
        <f>P68+Q68</f>
        <v>1100000</v>
      </c>
      <c r="P68" s="27">
        <v>1100000</v>
      </c>
      <c r="Q68" s="27">
        <v>0</v>
      </c>
      <c r="R68" s="76">
        <f t="shared" si="18"/>
        <v>4550000</v>
      </c>
      <c r="S68" s="29">
        <f t="shared" si="13"/>
        <v>22000</v>
      </c>
      <c r="T68" s="29" t="e">
        <f t="shared" si="14"/>
        <v>#DIV/0!</v>
      </c>
      <c r="U68" s="82" t="s">
        <v>36</v>
      </c>
      <c r="V68" s="82"/>
      <c r="W68" s="51"/>
      <c r="X68" s="131" t="s">
        <v>128</v>
      </c>
      <c r="Y68" s="51" t="s">
        <v>129</v>
      </c>
      <c r="Z68" s="51">
        <v>0</v>
      </c>
      <c r="AA68" s="51">
        <v>0</v>
      </c>
      <c r="AB68" s="51">
        <v>0</v>
      </c>
      <c r="AC68" s="51">
        <v>0</v>
      </c>
      <c r="AD68" s="151">
        <f t="shared" si="6"/>
        <v>0</v>
      </c>
      <c r="AE68" s="151">
        <f t="shared" si="7"/>
        <v>0</v>
      </c>
      <c r="AF68" s="151">
        <f t="shared" si="8"/>
        <v>1100000</v>
      </c>
    </row>
    <row r="69" spans="1:32" ht="39" x14ac:dyDescent="0.2">
      <c r="A69" s="18">
        <v>64</v>
      </c>
      <c r="B69" s="19" t="s">
        <v>194</v>
      </c>
      <c r="C69" s="20" t="s">
        <v>195</v>
      </c>
      <c r="D69" s="21" t="s">
        <v>53</v>
      </c>
      <c r="E69" s="21" t="s">
        <v>46</v>
      </c>
      <c r="F69" s="22" t="s">
        <v>34</v>
      </c>
      <c r="G69" s="21" t="s">
        <v>35</v>
      </c>
      <c r="H69" s="23">
        <f>I69+J69+K69</f>
        <v>150</v>
      </c>
      <c r="I69" s="23">
        <v>150</v>
      </c>
      <c r="J69" s="24">
        <v>0</v>
      </c>
      <c r="K69" s="25">
        <v>0</v>
      </c>
      <c r="L69" s="26">
        <f>M69+N69</f>
        <v>245047</v>
      </c>
      <c r="M69" s="27">
        <v>245047</v>
      </c>
      <c r="N69" s="27">
        <v>0</v>
      </c>
      <c r="O69" s="29">
        <f>P69+Q69</f>
        <v>980188</v>
      </c>
      <c r="P69" s="27">
        <v>980188</v>
      </c>
      <c r="Q69" s="27">
        <v>0</v>
      </c>
      <c r="R69" s="76">
        <f t="shared" si="18"/>
        <v>1225235</v>
      </c>
      <c r="S69" s="29">
        <f t="shared" si="13"/>
        <v>6534.586666666667</v>
      </c>
      <c r="T69" s="29" t="e">
        <f t="shared" si="14"/>
        <v>#DIV/0!</v>
      </c>
      <c r="U69" s="82" t="s">
        <v>36</v>
      </c>
      <c r="V69" s="82"/>
      <c r="W69" s="51"/>
      <c r="X69" s="131" t="s">
        <v>129</v>
      </c>
      <c r="Y69" s="51" t="s">
        <v>129</v>
      </c>
      <c r="Z69" s="51">
        <v>0</v>
      </c>
      <c r="AA69" s="51">
        <v>0</v>
      </c>
      <c r="AB69" s="51">
        <v>0</v>
      </c>
      <c r="AC69" s="51">
        <v>0</v>
      </c>
      <c r="AD69" s="151">
        <f t="shared" si="6"/>
        <v>0</v>
      </c>
      <c r="AE69" s="151">
        <f t="shared" si="7"/>
        <v>0</v>
      </c>
      <c r="AF69" s="151">
        <f t="shared" si="8"/>
        <v>980188</v>
      </c>
    </row>
    <row r="70" spans="1:32" ht="39" x14ac:dyDescent="0.2">
      <c r="A70" s="18">
        <v>65</v>
      </c>
      <c r="B70" s="19" t="s">
        <v>196</v>
      </c>
      <c r="C70" s="20" t="s">
        <v>195</v>
      </c>
      <c r="D70" s="21" t="s">
        <v>53</v>
      </c>
      <c r="E70" s="21" t="s">
        <v>46</v>
      </c>
      <c r="F70" s="22" t="s">
        <v>34</v>
      </c>
      <c r="G70" s="21" t="s">
        <v>35</v>
      </c>
      <c r="H70" s="23">
        <f>I70+J70+K70</f>
        <v>150</v>
      </c>
      <c r="I70" s="23">
        <v>150</v>
      </c>
      <c r="J70" s="24">
        <v>0</v>
      </c>
      <c r="K70" s="25">
        <v>0</v>
      </c>
      <c r="L70" s="26">
        <f>M70+N70</f>
        <v>4853497</v>
      </c>
      <c r="M70" s="27">
        <v>4853497</v>
      </c>
      <c r="N70" s="27">
        <v>0</v>
      </c>
      <c r="O70" s="29">
        <f>P70+Q70</f>
        <v>3300000</v>
      </c>
      <c r="P70" s="27">
        <v>3300000</v>
      </c>
      <c r="Q70" s="27">
        <v>0</v>
      </c>
      <c r="R70" s="76">
        <f t="shared" si="18"/>
        <v>8153497</v>
      </c>
      <c r="S70" s="29">
        <f t="shared" ref="S70:S101" si="22">P70/(I70+J70)</f>
        <v>22000</v>
      </c>
      <c r="T70" s="29" t="e">
        <f t="shared" ref="T70:T78" si="23">Q70/K70</f>
        <v>#DIV/0!</v>
      </c>
      <c r="U70" s="82" t="s">
        <v>36</v>
      </c>
      <c r="V70" s="82"/>
      <c r="W70" s="51"/>
      <c r="X70" s="131" t="s">
        <v>129</v>
      </c>
      <c r="Y70" s="51" t="s">
        <v>129</v>
      </c>
      <c r="Z70" s="51">
        <v>0</v>
      </c>
      <c r="AA70" s="51">
        <v>0</v>
      </c>
      <c r="AB70" s="51">
        <v>0</v>
      </c>
      <c r="AC70" s="51">
        <v>0</v>
      </c>
      <c r="AD70" s="151">
        <f t="shared" si="6"/>
        <v>0</v>
      </c>
      <c r="AE70" s="151">
        <f t="shared" si="7"/>
        <v>0</v>
      </c>
      <c r="AF70" s="151">
        <f t="shared" si="8"/>
        <v>3300000</v>
      </c>
    </row>
    <row r="71" spans="1:32" ht="58.5" x14ac:dyDescent="0.2">
      <c r="A71" s="18">
        <v>66</v>
      </c>
      <c r="B71" s="19" t="s">
        <v>197</v>
      </c>
      <c r="C71" s="20" t="s">
        <v>195</v>
      </c>
      <c r="D71" s="21" t="s">
        <v>53</v>
      </c>
      <c r="E71" s="21" t="s">
        <v>46</v>
      </c>
      <c r="F71" s="22" t="s">
        <v>34</v>
      </c>
      <c r="G71" s="21" t="s">
        <v>35</v>
      </c>
      <c r="H71" s="23">
        <f>I71+J71+K71</f>
        <v>75</v>
      </c>
      <c r="I71" s="23">
        <v>75</v>
      </c>
      <c r="J71" s="24">
        <v>0</v>
      </c>
      <c r="K71" s="25">
        <v>0</v>
      </c>
      <c r="L71" s="26">
        <f>M71+N71</f>
        <v>157000</v>
      </c>
      <c r="M71" s="27">
        <v>157000</v>
      </c>
      <c r="N71" s="27">
        <v>0</v>
      </c>
      <c r="O71" s="29">
        <f>P71+Q71</f>
        <v>628000</v>
      </c>
      <c r="P71" s="27">
        <v>628000</v>
      </c>
      <c r="Q71" s="27">
        <v>0</v>
      </c>
      <c r="R71" s="76">
        <f t="shared" si="18"/>
        <v>785000</v>
      </c>
      <c r="S71" s="29">
        <f t="shared" si="22"/>
        <v>8373.3333333333339</v>
      </c>
      <c r="T71" s="29" t="e">
        <f t="shared" si="23"/>
        <v>#DIV/0!</v>
      </c>
      <c r="U71" s="82" t="s">
        <v>36</v>
      </c>
      <c r="V71" s="82"/>
      <c r="W71" s="51"/>
      <c r="X71" s="131" t="s">
        <v>129</v>
      </c>
      <c r="Y71" s="51" t="s">
        <v>129</v>
      </c>
      <c r="Z71" s="51">
        <v>0</v>
      </c>
      <c r="AA71" s="51">
        <v>0</v>
      </c>
      <c r="AB71" s="51">
        <v>0</v>
      </c>
      <c r="AC71" s="51">
        <v>0</v>
      </c>
      <c r="AD71" s="151">
        <f t="shared" ref="AD71:AD125" si="24">(Z71*AA71)*100</f>
        <v>0</v>
      </c>
      <c r="AE71" s="151">
        <f t="shared" ref="AE71:AE125" si="25">(AB71*AC71)*500</f>
        <v>0</v>
      </c>
      <c r="AF71" s="151">
        <f t="shared" ref="AF71:AF125" si="26">O71+AD71+AE71</f>
        <v>628000</v>
      </c>
    </row>
    <row r="72" spans="1:32" ht="39" x14ac:dyDescent="0.2">
      <c r="A72" s="18">
        <v>67</v>
      </c>
      <c r="B72" s="20" t="s">
        <v>198</v>
      </c>
      <c r="C72" s="35" t="s">
        <v>199</v>
      </c>
      <c r="D72" s="21" t="s">
        <v>100</v>
      </c>
      <c r="E72" s="21" t="s">
        <v>33</v>
      </c>
      <c r="F72" s="21" t="s">
        <v>84</v>
      </c>
      <c r="G72" s="21" t="s">
        <v>42</v>
      </c>
      <c r="H72" s="24">
        <f>I72+J72+K72</f>
        <v>65</v>
      </c>
      <c r="I72" s="97">
        <v>65</v>
      </c>
      <c r="J72" s="24"/>
      <c r="K72" s="24"/>
      <c r="L72" s="28">
        <f>M72+N72</f>
        <v>463897</v>
      </c>
      <c r="M72" s="28">
        <v>463897</v>
      </c>
      <c r="N72" s="28">
        <v>0</v>
      </c>
      <c r="O72" s="29">
        <f>P72+Q72</f>
        <v>1199287</v>
      </c>
      <c r="P72" s="28">
        <v>1199287</v>
      </c>
      <c r="Q72" s="28">
        <v>0</v>
      </c>
      <c r="R72" s="29">
        <f>L72+O72</f>
        <v>1663184</v>
      </c>
      <c r="S72" s="29">
        <f t="shared" si="22"/>
        <v>18450.56923076923</v>
      </c>
      <c r="T72" s="29" t="e">
        <f t="shared" si="23"/>
        <v>#DIV/0!</v>
      </c>
      <c r="U72" s="98" t="s">
        <v>36</v>
      </c>
      <c r="V72" s="98"/>
      <c r="W72" s="98"/>
      <c r="X72" s="128" t="s">
        <v>129</v>
      </c>
      <c r="Y72" s="30" t="s">
        <v>129</v>
      </c>
      <c r="Z72" s="51">
        <v>0</v>
      </c>
      <c r="AA72" s="51">
        <v>0</v>
      </c>
      <c r="AB72" s="51">
        <v>0</v>
      </c>
      <c r="AC72" s="51">
        <v>0</v>
      </c>
      <c r="AD72" s="151">
        <f t="shared" si="24"/>
        <v>0</v>
      </c>
      <c r="AE72" s="151">
        <f t="shared" si="25"/>
        <v>0</v>
      </c>
      <c r="AF72" s="151">
        <f t="shared" si="26"/>
        <v>1199287</v>
      </c>
    </row>
    <row r="73" spans="1:32" ht="58.5" x14ac:dyDescent="0.2">
      <c r="A73" s="18">
        <v>68</v>
      </c>
      <c r="B73" s="20" t="s">
        <v>200</v>
      </c>
      <c r="C73" s="35" t="s">
        <v>201</v>
      </c>
      <c r="D73" s="21" t="s">
        <v>100</v>
      </c>
      <c r="E73" s="21" t="s">
        <v>112</v>
      </c>
      <c r="F73" s="21" t="s">
        <v>41</v>
      </c>
      <c r="G73" s="21" t="s">
        <v>42</v>
      </c>
      <c r="H73" s="24">
        <f t="shared" ref="H73:H78" si="27">I73+J73+K73</f>
        <v>16</v>
      </c>
      <c r="I73" s="97">
        <v>16</v>
      </c>
      <c r="J73" s="24"/>
      <c r="K73" s="24"/>
      <c r="L73" s="28">
        <f t="shared" ref="L73:L78" si="28">M73+N73</f>
        <v>8000</v>
      </c>
      <c r="M73" s="28">
        <v>8000</v>
      </c>
      <c r="N73" s="28">
        <v>0</v>
      </c>
      <c r="O73" s="29">
        <f t="shared" ref="O73:O78" si="29">P73+Q73</f>
        <v>32000</v>
      </c>
      <c r="P73" s="28">
        <v>32000</v>
      </c>
      <c r="Q73" s="28">
        <v>0</v>
      </c>
      <c r="R73" s="29">
        <f t="shared" ref="R73:R78" si="30">L73+O73</f>
        <v>40000</v>
      </c>
      <c r="S73" s="29">
        <f t="shared" si="22"/>
        <v>2000</v>
      </c>
      <c r="T73" s="29" t="e">
        <f t="shared" si="23"/>
        <v>#DIV/0!</v>
      </c>
      <c r="U73" s="98" t="s">
        <v>36</v>
      </c>
      <c r="V73" s="98"/>
      <c r="W73" s="98"/>
      <c r="X73" s="128" t="s">
        <v>129</v>
      </c>
      <c r="Y73" s="30" t="s">
        <v>129</v>
      </c>
      <c r="Z73" s="122">
        <v>16</v>
      </c>
      <c r="AA73" s="122">
        <v>8</v>
      </c>
      <c r="AB73" s="51">
        <v>0</v>
      </c>
      <c r="AC73" s="51">
        <v>0</v>
      </c>
      <c r="AD73" s="151">
        <f t="shared" si="24"/>
        <v>12800</v>
      </c>
      <c r="AE73" s="151">
        <f t="shared" si="25"/>
        <v>0</v>
      </c>
      <c r="AF73" s="151">
        <f t="shared" si="26"/>
        <v>44800</v>
      </c>
    </row>
    <row r="74" spans="1:32" ht="48.75" x14ac:dyDescent="0.2">
      <c r="A74" s="18">
        <v>69</v>
      </c>
      <c r="B74" s="20" t="s">
        <v>202</v>
      </c>
      <c r="C74" s="35" t="s">
        <v>203</v>
      </c>
      <c r="D74" s="21" t="s">
        <v>100</v>
      </c>
      <c r="E74" s="21" t="s">
        <v>50</v>
      </c>
      <c r="F74" s="21" t="s">
        <v>84</v>
      </c>
      <c r="G74" s="21" t="s">
        <v>42</v>
      </c>
      <c r="H74" s="24">
        <f t="shared" si="27"/>
        <v>30</v>
      </c>
      <c r="I74" s="97">
        <v>30</v>
      </c>
      <c r="J74" s="24"/>
      <c r="K74" s="24"/>
      <c r="L74" s="28">
        <f t="shared" si="28"/>
        <v>165000</v>
      </c>
      <c r="M74" s="28">
        <v>165000</v>
      </c>
      <c r="N74" s="28">
        <v>0</v>
      </c>
      <c r="O74" s="29">
        <f t="shared" si="29"/>
        <v>660000</v>
      </c>
      <c r="P74" s="28">
        <v>660000</v>
      </c>
      <c r="Q74" s="28">
        <v>0</v>
      </c>
      <c r="R74" s="29">
        <f t="shared" si="30"/>
        <v>825000</v>
      </c>
      <c r="S74" s="29">
        <f t="shared" si="22"/>
        <v>22000</v>
      </c>
      <c r="T74" s="29" t="e">
        <f t="shared" si="23"/>
        <v>#DIV/0!</v>
      </c>
      <c r="U74" s="98" t="s">
        <v>36</v>
      </c>
      <c r="V74" s="98"/>
      <c r="W74" s="98"/>
      <c r="X74" s="128" t="s">
        <v>128</v>
      </c>
      <c r="Y74" s="30" t="s">
        <v>129</v>
      </c>
      <c r="Z74" s="122">
        <v>30</v>
      </c>
      <c r="AA74" s="122">
        <v>4</v>
      </c>
      <c r="AB74" s="51">
        <v>0</v>
      </c>
      <c r="AC74" s="51">
        <v>0</v>
      </c>
      <c r="AD74" s="151">
        <f t="shared" si="24"/>
        <v>12000</v>
      </c>
      <c r="AE74" s="151">
        <f t="shared" si="25"/>
        <v>0</v>
      </c>
      <c r="AF74" s="151">
        <f t="shared" si="26"/>
        <v>672000</v>
      </c>
    </row>
    <row r="75" spans="1:32" ht="48.75" x14ac:dyDescent="0.2">
      <c r="A75" s="18">
        <v>70</v>
      </c>
      <c r="B75" s="20" t="s">
        <v>204</v>
      </c>
      <c r="C75" s="35" t="s">
        <v>205</v>
      </c>
      <c r="D75" s="21" t="s">
        <v>100</v>
      </c>
      <c r="E75" s="21" t="s">
        <v>34</v>
      </c>
      <c r="F75" s="21" t="s">
        <v>34</v>
      </c>
      <c r="G75" s="21" t="s">
        <v>35</v>
      </c>
      <c r="H75" s="24">
        <f t="shared" si="27"/>
        <v>14</v>
      </c>
      <c r="I75" s="97">
        <v>14</v>
      </c>
      <c r="J75" s="24"/>
      <c r="K75" s="24"/>
      <c r="L75" s="28">
        <f t="shared" si="28"/>
        <v>78471</v>
      </c>
      <c r="M75" s="28">
        <v>78471</v>
      </c>
      <c r="N75" s="28">
        <v>0</v>
      </c>
      <c r="O75" s="29">
        <f t="shared" si="29"/>
        <v>66054</v>
      </c>
      <c r="P75" s="28">
        <v>66054</v>
      </c>
      <c r="Q75" s="28">
        <v>0</v>
      </c>
      <c r="R75" s="29">
        <f t="shared" si="30"/>
        <v>144525</v>
      </c>
      <c r="S75" s="29">
        <f t="shared" si="22"/>
        <v>4718.1428571428569</v>
      </c>
      <c r="T75" s="29" t="e">
        <f t="shared" si="23"/>
        <v>#DIV/0!</v>
      </c>
      <c r="U75" s="98" t="s">
        <v>36</v>
      </c>
      <c r="V75" s="98"/>
      <c r="W75" s="98"/>
      <c r="X75" s="128" t="s">
        <v>129</v>
      </c>
      <c r="Y75" s="30" t="s">
        <v>129</v>
      </c>
      <c r="Z75" s="122">
        <v>14</v>
      </c>
      <c r="AA75" s="122">
        <v>3</v>
      </c>
      <c r="AB75" s="51">
        <v>0</v>
      </c>
      <c r="AC75" s="51">
        <v>0</v>
      </c>
      <c r="AD75" s="151">
        <f t="shared" si="24"/>
        <v>4200</v>
      </c>
      <c r="AE75" s="151">
        <f t="shared" si="25"/>
        <v>0</v>
      </c>
      <c r="AF75" s="151">
        <f t="shared" si="26"/>
        <v>70254</v>
      </c>
    </row>
    <row r="76" spans="1:32" ht="58.5" x14ac:dyDescent="0.2">
      <c r="A76" s="18">
        <v>71</v>
      </c>
      <c r="B76" s="20" t="s">
        <v>206</v>
      </c>
      <c r="C76" s="35" t="s">
        <v>207</v>
      </c>
      <c r="D76" s="21" t="s">
        <v>100</v>
      </c>
      <c r="E76" s="21" t="s">
        <v>84</v>
      </c>
      <c r="F76" s="21" t="s">
        <v>34</v>
      </c>
      <c r="G76" s="21" t="s">
        <v>35</v>
      </c>
      <c r="H76" s="24">
        <f t="shared" si="27"/>
        <v>50</v>
      </c>
      <c r="I76" s="97">
        <v>50</v>
      </c>
      <c r="J76" s="24"/>
      <c r="K76" s="24"/>
      <c r="L76" s="28">
        <f t="shared" si="28"/>
        <v>133034</v>
      </c>
      <c r="M76" s="28">
        <v>133034</v>
      </c>
      <c r="N76" s="28">
        <v>0</v>
      </c>
      <c r="O76" s="29">
        <f t="shared" si="29"/>
        <v>532136</v>
      </c>
      <c r="P76" s="28">
        <f>452000+80136</f>
        <v>532136</v>
      </c>
      <c r="Q76" s="28">
        <v>0</v>
      </c>
      <c r="R76" s="29">
        <f t="shared" si="30"/>
        <v>665170</v>
      </c>
      <c r="S76" s="29">
        <f t="shared" si="22"/>
        <v>10642.72</v>
      </c>
      <c r="T76" s="29" t="e">
        <f t="shared" si="23"/>
        <v>#DIV/0!</v>
      </c>
      <c r="U76" s="98" t="s">
        <v>36</v>
      </c>
      <c r="V76" s="98"/>
      <c r="W76" s="98"/>
      <c r="X76" s="128" t="s">
        <v>128</v>
      </c>
      <c r="Y76" s="30" t="s">
        <v>129</v>
      </c>
      <c r="Z76" s="51">
        <v>0</v>
      </c>
      <c r="AA76" s="51">
        <v>0</v>
      </c>
      <c r="AB76" s="51">
        <v>0</v>
      </c>
      <c r="AC76" s="51">
        <v>0</v>
      </c>
      <c r="AD76" s="151">
        <f t="shared" si="24"/>
        <v>0</v>
      </c>
      <c r="AE76" s="151">
        <f t="shared" si="25"/>
        <v>0</v>
      </c>
      <c r="AF76" s="151">
        <f t="shared" si="26"/>
        <v>532136</v>
      </c>
    </row>
    <row r="77" spans="1:32" ht="68.25" x14ac:dyDescent="0.2">
      <c r="A77" s="18">
        <v>72</v>
      </c>
      <c r="B77" s="20" t="s">
        <v>208</v>
      </c>
      <c r="C77" s="35" t="s">
        <v>209</v>
      </c>
      <c r="D77" s="21" t="s">
        <v>100</v>
      </c>
      <c r="E77" s="21" t="s">
        <v>67</v>
      </c>
      <c r="F77" s="21" t="s">
        <v>41</v>
      </c>
      <c r="G77" s="21" t="s">
        <v>42</v>
      </c>
      <c r="H77" s="24">
        <f t="shared" si="27"/>
        <v>100</v>
      </c>
      <c r="I77" s="24">
        <v>100</v>
      </c>
      <c r="J77" s="24"/>
      <c r="K77" s="24"/>
      <c r="L77" s="28">
        <f t="shared" si="28"/>
        <v>5793910</v>
      </c>
      <c r="M77" s="28">
        <v>5793910</v>
      </c>
      <c r="N77" s="28"/>
      <c r="O77" s="29">
        <f t="shared" si="29"/>
        <v>2200000</v>
      </c>
      <c r="P77" s="28">
        <v>2200000</v>
      </c>
      <c r="Q77" s="28">
        <v>0</v>
      </c>
      <c r="R77" s="29">
        <f t="shared" si="30"/>
        <v>7993910</v>
      </c>
      <c r="S77" s="29">
        <f t="shared" si="22"/>
        <v>22000</v>
      </c>
      <c r="T77" s="29" t="e">
        <f t="shared" si="23"/>
        <v>#DIV/0!</v>
      </c>
      <c r="U77" s="98" t="s">
        <v>36</v>
      </c>
      <c r="V77" s="98"/>
      <c r="W77" s="98"/>
      <c r="X77" s="128" t="s">
        <v>129</v>
      </c>
      <c r="Y77" s="30" t="s">
        <v>129</v>
      </c>
      <c r="Z77" s="51">
        <v>0</v>
      </c>
      <c r="AA77" s="51">
        <v>0</v>
      </c>
      <c r="AB77" s="51">
        <v>0</v>
      </c>
      <c r="AC77" s="51">
        <v>0</v>
      </c>
      <c r="AD77" s="151">
        <f t="shared" si="24"/>
        <v>0</v>
      </c>
      <c r="AE77" s="151">
        <f t="shared" si="25"/>
        <v>0</v>
      </c>
      <c r="AF77" s="151">
        <f t="shared" si="26"/>
        <v>2200000</v>
      </c>
    </row>
    <row r="78" spans="1:32" ht="48.75" x14ac:dyDescent="0.2">
      <c r="A78" s="18">
        <v>73</v>
      </c>
      <c r="B78" s="20" t="s">
        <v>210</v>
      </c>
      <c r="C78" s="35" t="s">
        <v>211</v>
      </c>
      <c r="D78" s="21" t="s">
        <v>100</v>
      </c>
      <c r="E78" s="21" t="s">
        <v>67</v>
      </c>
      <c r="F78" s="21" t="s">
        <v>84</v>
      </c>
      <c r="G78" s="21" t="s">
        <v>42</v>
      </c>
      <c r="H78" s="24">
        <f t="shared" si="27"/>
        <v>9</v>
      </c>
      <c r="I78" s="24">
        <v>9</v>
      </c>
      <c r="J78" s="24"/>
      <c r="K78" s="24"/>
      <c r="L78" s="28">
        <f t="shared" si="28"/>
        <v>49500</v>
      </c>
      <c r="M78" s="28">
        <v>49500</v>
      </c>
      <c r="N78" s="28"/>
      <c r="O78" s="29">
        <f t="shared" si="29"/>
        <v>198000</v>
      </c>
      <c r="P78" s="28">
        <v>198000</v>
      </c>
      <c r="Q78" s="28">
        <v>0</v>
      </c>
      <c r="R78" s="29">
        <f t="shared" si="30"/>
        <v>247500</v>
      </c>
      <c r="S78" s="29">
        <f t="shared" si="22"/>
        <v>22000</v>
      </c>
      <c r="T78" s="29" t="e">
        <f t="shared" si="23"/>
        <v>#DIV/0!</v>
      </c>
      <c r="U78" s="98" t="s">
        <v>36</v>
      </c>
      <c r="V78" s="98"/>
      <c r="W78" s="98"/>
      <c r="X78" s="136" t="s">
        <v>128</v>
      </c>
      <c r="Y78" s="30" t="s">
        <v>129</v>
      </c>
      <c r="Z78" s="122">
        <v>9</v>
      </c>
      <c r="AA78" s="122">
        <v>3</v>
      </c>
      <c r="AB78" s="51">
        <v>0</v>
      </c>
      <c r="AC78" s="51">
        <v>0</v>
      </c>
      <c r="AD78" s="151">
        <f t="shared" si="24"/>
        <v>2700</v>
      </c>
      <c r="AE78" s="151">
        <f t="shared" si="25"/>
        <v>0</v>
      </c>
      <c r="AF78" s="151">
        <f t="shared" si="26"/>
        <v>200700</v>
      </c>
    </row>
    <row r="79" spans="1:32" ht="39" x14ac:dyDescent="0.2">
      <c r="A79" s="18">
        <v>74</v>
      </c>
      <c r="B79" s="19" t="s">
        <v>212</v>
      </c>
      <c r="C79" s="20" t="s">
        <v>213</v>
      </c>
      <c r="D79" s="21" t="s">
        <v>73</v>
      </c>
      <c r="E79" s="21" t="s">
        <v>144</v>
      </c>
      <c r="F79" s="22" t="s">
        <v>34</v>
      </c>
      <c r="G79" s="21" t="s">
        <v>35</v>
      </c>
      <c r="H79" s="23">
        <f>I79+J79+K79</f>
        <v>5</v>
      </c>
      <c r="I79" s="23">
        <v>5</v>
      </c>
      <c r="J79" s="24">
        <v>0</v>
      </c>
      <c r="K79" s="25">
        <v>0</v>
      </c>
      <c r="L79" s="76">
        <f>M79+N79</f>
        <v>17600</v>
      </c>
      <c r="M79" s="77">
        <v>17600</v>
      </c>
      <c r="N79" s="77">
        <v>0</v>
      </c>
      <c r="O79" s="29">
        <f>P79+Q79</f>
        <v>87500</v>
      </c>
      <c r="P79" s="77">
        <v>87500</v>
      </c>
      <c r="Q79" s="77">
        <v>0</v>
      </c>
      <c r="R79" s="76">
        <f>L79+O79</f>
        <v>105100</v>
      </c>
      <c r="S79" s="29">
        <f t="shared" si="22"/>
        <v>17500</v>
      </c>
      <c r="T79" s="29">
        <v>0</v>
      </c>
      <c r="U79" s="100" t="s">
        <v>36</v>
      </c>
      <c r="V79" s="51"/>
      <c r="W79" s="51"/>
      <c r="X79" s="131" t="s">
        <v>128</v>
      </c>
      <c r="Y79" s="51" t="s">
        <v>129</v>
      </c>
      <c r="Z79" s="51">
        <v>0</v>
      </c>
      <c r="AA79" s="51">
        <v>0</v>
      </c>
      <c r="AB79" s="51">
        <v>0</v>
      </c>
      <c r="AC79" s="51">
        <v>0</v>
      </c>
      <c r="AD79" s="151">
        <f t="shared" si="24"/>
        <v>0</v>
      </c>
      <c r="AE79" s="151">
        <f t="shared" si="25"/>
        <v>0</v>
      </c>
      <c r="AF79" s="151">
        <f t="shared" si="26"/>
        <v>87500</v>
      </c>
    </row>
    <row r="80" spans="1:32" ht="39" x14ac:dyDescent="0.2">
      <c r="A80" s="18">
        <v>75</v>
      </c>
      <c r="B80" s="19" t="s">
        <v>214</v>
      </c>
      <c r="C80" s="20" t="s">
        <v>213</v>
      </c>
      <c r="D80" s="21" t="s">
        <v>73</v>
      </c>
      <c r="E80" s="21" t="s">
        <v>144</v>
      </c>
      <c r="F80" s="22" t="s">
        <v>34</v>
      </c>
      <c r="G80" s="21" t="s">
        <v>35</v>
      </c>
      <c r="H80" s="23">
        <f>I80+J80+K80</f>
        <v>5</v>
      </c>
      <c r="I80" s="23">
        <v>5</v>
      </c>
      <c r="J80" s="24">
        <v>0</v>
      </c>
      <c r="K80" s="25">
        <v>0</v>
      </c>
      <c r="L80" s="76">
        <f t="shared" ref="L80:L105" si="31">M80+N80</f>
        <v>56300</v>
      </c>
      <c r="M80" s="77">
        <v>56300</v>
      </c>
      <c r="N80" s="77">
        <v>0</v>
      </c>
      <c r="O80" s="29">
        <f t="shared" ref="O80:O109" si="32">P80+Q80</f>
        <v>87500</v>
      </c>
      <c r="P80" s="77">
        <v>87500</v>
      </c>
      <c r="Q80" s="77">
        <v>0</v>
      </c>
      <c r="R80" s="76">
        <f t="shared" ref="R80:R89" si="33">L80+O80</f>
        <v>143800</v>
      </c>
      <c r="S80" s="29">
        <f t="shared" si="22"/>
        <v>17500</v>
      </c>
      <c r="T80" s="29">
        <v>0</v>
      </c>
      <c r="U80" s="98" t="s">
        <v>36</v>
      </c>
      <c r="V80" s="51"/>
      <c r="W80" s="51"/>
      <c r="X80" s="131" t="s">
        <v>128</v>
      </c>
      <c r="Y80" s="51" t="s">
        <v>129</v>
      </c>
      <c r="Z80" s="51">
        <v>0</v>
      </c>
      <c r="AA80" s="51">
        <v>0</v>
      </c>
      <c r="AB80" s="51">
        <v>0</v>
      </c>
      <c r="AC80" s="51">
        <v>0</v>
      </c>
      <c r="AD80" s="151">
        <f t="shared" si="24"/>
        <v>0</v>
      </c>
      <c r="AE80" s="151">
        <f t="shared" si="25"/>
        <v>0</v>
      </c>
      <c r="AF80" s="151">
        <f t="shared" si="26"/>
        <v>87500</v>
      </c>
    </row>
    <row r="81" spans="1:32" ht="48.75" x14ac:dyDescent="0.2">
      <c r="A81" s="18">
        <v>76</v>
      </c>
      <c r="B81" s="19" t="s">
        <v>215</v>
      </c>
      <c r="C81" s="20" t="s">
        <v>213</v>
      </c>
      <c r="D81" s="21" t="s">
        <v>73</v>
      </c>
      <c r="E81" s="21" t="s">
        <v>144</v>
      </c>
      <c r="F81" s="22" t="s">
        <v>34</v>
      </c>
      <c r="G81" s="21" t="s">
        <v>35</v>
      </c>
      <c r="H81" s="23">
        <f t="shared" ref="H81:H95" si="34">I81+J81+K81</f>
        <v>5</v>
      </c>
      <c r="I81" s="23">
        <v>5</v>
      </c>
      <c r="J81" s="24">
        <v>0</v>
      </c>
      <c r="K81" s="25">
        <v>0</v>
      </c>
      <c r="L81" s="76">
        <f t="shared" si="31"/>
        <v>17100</v>
      </c>
      <c r="M81" s="77">
        <v>17100</v>
      </c>
      <c r="N81" s="77">
        <v>0</v>
      </c>
      <c r="O81" s="29">
        <f t="shared" si="32"/>
        <v>87500</v>
      </c>
      <c r="P81" s="77">
        <v>87500</v>
      </c>
      <c r="Q81" s="77">
        <v>0</v>
      </c>
      <c r="R81" s="76">
        <f t="shared" si="33"/>
        <v>104600</v>
      </c>
      <c r="S81" s="29">
        <f t="shared" si="22"/>
        <v>17500</v>
      </c>
      <c r="T81" s="29">
        <v>0</v>
      </c>
      <c r="U81" s="98" t="s">
        <v>36</v>
      </c>
      <c r="V81" s="51"/>
      <c r="W81" s="51"/>
      <c r="X81" s="131" t="s">
        <v>128</v>
      </c>
      <c r="Y81" s="51" t="s">
        <v>129</v>
      </c>
      <c r="Z81" s="51">
        <v>0</v>
      </c>
      <c r="AA81" s="51">
        <v>0</v>
      </c>
      <c r="AB81" s="51">
        <v>0</v>
      </c>
      <c r="AC81" s="51">
        <v>0</v>
      </c>
      <c r="AD81" s="151">
        <f t="shared" si="24"/>
        <v>0</v>
      </c>
      <c r="AE81" s="151">
        <f t="shared" si="25"/>
        <v>0</v>
      </c>
      <c r="AF81" s="151">
        <f t="shared" si="26"/>
        <v>87500</v>
      </c>
    </row>
    <row r="82" spans="1:32" ht="58.5" x14ac:dyDescent="0.2">
      <c r="A82" s="18">
        <v>77</v>
      </c>
      <c r="B82" s="101" t="s">
        <v>216</v>
      </c>
      <c r="C82" s="20" t="s">
        <v>213</v>
      </c>
      <c r="D82" s="21" t="s">
        <v>73</v>
      </c>
      <c r="E82" s="21" t="s">
        <v>144</v>
      </c>
      <c r="F82" s="22" t="s">
        <v>34</v>
      </c>
      <c r="G82" s="21" t="s">
        <v>35</v>
      </c>
      <c r="H82" s="23">
        <f t="shared" si="34"/>
        <v>5</v>
      </c>
      <c r="I82" s="23">
        <v>5</v>
      </c>
      <c r="J82" s="24">
        <v>0</v>
      </c>
      <c r="K82" s="25">
        <v>0</v>
      </c>
      <c r="L82" s="76">
        <f t="shared" si="31"/>
        <v>18800</v>
      </c>
      <c r="M82" s="77">
        <v>18800</v>
      </c>
      <c r="N82" s="77">
        <v>0</v>
      </c>
      <c r="O82" s="29">
        <f t="shared" si="32"/>
        <v>87500</v>
      </c>
      <c r="P82" s="77">
        <v>87500</v>
      </c>
      <c r="Q82" s="77">
        <v>0</v>
      </c>
      <c r="R82" s="76">
        <f t="shared" si="33"/>
        <v>106300</v>
      </c>
      <c r="S82" s="29">
        <f t="shared" si="22"/>
        <v>17500</v>
      </c>
      <c r="T82" s="29">
        <v>0</v>
      </c>
      <c r="U82" s="98" t="s">
        <v>36</v>
      </c>
      <c r="V82" s="51"/>
      <c r="W82" s="51"/>
      <c r="X82" s="131" t="s">
        <v>128</v>
      </c>
      <c r="Y82" s="51" t="s">
        <v>129</v>
      </c>
      <c r="Z82" s="51">
        <v>0</v>
      </c>
      <c r="AA82" s="51">
        <v>0</v>
      </c>
      <c r="AB82" s="51">
        <v>0</v>
      </c>
      <c r="AC82" s="51">
        <v>0</v>
      </c>
      <c r="AD82" s="151">
        <f t="shared" si="24"/>
        <v>0</v>
      </c>
      <c r="AE82" s="151">
        <f t="shared" si="25"/>
        <v>0</v>
      </c>
      <c r="AF82" s="151">
        <f t="shared" si="26"/>
        <v>87500</v>
      </c>
    </row>
    <row r="83" spans="1:32" ht="58.5" x14ac:dyDescent="0.2">
      <c r="A83" s="18">
        <v>78</v>
      </c>
      <c r="B83" s="19" t="s">
        <v>217</v>
      </c>
      <c r="C83" s="20" t="s">
        <v>213</v>
      </c>
      <c r="D83" s="21" t="s">
        <v>73</v>
      </c>
      <c r="E83" s="21" t="s">
        <v>144</v>
      </c>
      <c r="F83" s="22" t="s">
        <v>34</v>
      </c>
      <c r="G83" s="21" t="s">
        <v>35</v>
      </c>
      <c r="H83" s="23">
        <f t="shared" si="34"/>
        <v>5</v>
      </c>
      <c r="I83" s="23">
        <v>5</v>
      </c>
      <c r="J83" s="24">
        <v>0</v>
      </c>
      <c r="K83" s="25">
        <v>0</v>
      </c>
      <c r="L83" s="76">
        <f t="shared" si="31"/>
        <v>18400</v>
      </c>
      <c r="M83" s="77">
        <v>18400</v>
      </c>
      <c r="N83" s="77">
        <v>0</v>
      </c>
      <c r="O83" s="29">
        <f t="shared" si="32"/>
        <v>87500</v>
      </c>
      <c r="P83" s="77">
        <v>87500</v>
      </c>
      <c r="Q83" s="77">
        <v>0</v>
      </c>
      <c r="R83" s="76">
        <f t="shared" si="33"/>
        <v>105900</v>
      </c>
      <c r="S83" s="29">
        <f t="shared" si="22"/>
        <v>17500</v>
      </c>
      <c r="T83" s="29">
        <v>0</v>
      </c>
      <c r="U83" s="98" t="s">
        <v>36</v>
      </c>
      <c r="V83" s="51"/>
      <c r="W83" s="51"/>
      <c r="X83" s="131" t="s">
        <v>128</v>
      </c>
      <c r="Y83" s="51" t="s">
        <v>129</v>
      </c>
      <c r="Z83" s="51">
        <v>0</v>
      </c>
      <c r="AA83" s="51">
        <v>0</v>
      </c>
      <c r="AB83" s="51">
        <v>0</v>
      </c>
      <c r="AC83" s="51">
        <v>0</v>
      </c>
      <c r="AD83" s="151">
        <f t="shared" si="24"/>
        <v>0</v>
      </c>
      <c r="AE83" s="151">
        <f t="shared" si="25"/>
        <v>0</v>
      </c>
      <c r="AF83" s="151">
        <f t="shared" si="26"/>
        <v>87500</v>
      </c>
    </row>
    <row r="84" spans="1:32" ht="48.75" x14ac:dyDescent="0.2">
      <c r="A84" s="18">
        <v>79</v>
      </c>
      <c r="B84" s="19" t="s">
        <v>218</v>
      </c>
      <c r="C84" s="20" t="s">
        <v>213</v>
      </c>
      <c r="D84" s="21" t="s">
        <v>73</v>
      </c>
      <c r="E84" s="21" t="s">
        <v>144</v>
      </c>
      <c r="F84" s="22" t="s">
        <v>34</v>
      </c>
      <c r="G84" s="21" t="s">
        <v>35</v>
      </c>
      <c r="H84" s="23">
        <f t="shared" si="34"/>
        <v>5</v>
      </c>
      <c r="I84" s="23">
        <v>5</v>
      </c>
      <c r="J84" s="24">
        <v>0</v>
      </c>
      <c r="K84" s="25">
        <v>0</v>
      </c>
      <c r="L84" s="76">
        <f t="shared" si="31"/>
        <v>3050</v>
      </c>
      <c r="M84" s="77">
        <v>3050</v>
      </c>
      <c r="N84" s="77">
        <v>0</v>
      </c>
      <c r="O84" s="29">
        <f t="shared" si="32"/>
        <v>87500</v>
      </c>
      <c r="P84" s="77">
        <v>87500</v>
      </c>
      <c r="Q84" s="77">
        <v>0</v>
      </c>
      <c r="R84" s="76">
        <f t="shared" si="33"/>
        <v>90550</v>
      </c>
      <c r="S84" s="29">
        <f t="shared" si="22"/>
        <v>17500</v>
      </c>
      <c r="T84" s="29">
        <v>0</v>
      </c>
      <c r="U84" s="98" t="s">
        <v>36</v>
      </c>
      <c r="V84" s="51"/>
      <c r="W84" s="51"/>
      <c r="X84" s="131" t="s">
        <v>128</v>
      </c>
      <c r="Y84" s="51" t="s">
        <v>129</v>
      </c>
      <c r="Z84" s="51">
        <v>0</v>
      </c>
      <c r="AA84" s="51">
        <v>0</v>
      </c>
      <c r="AB84" s="51">
        <v>0</v>
      </c>
      <c r="AC84" s="51">
        <v>0</v>
      </c>
      <c r="AD84" s="151">
        <f t="shared" si="24"/>
        <v>0</v>
      </c>
      <c r="AE84" s="151">
        <f t="shared" si="25"/>
        <v>0</v>
      </c>
      <c r="AF84" s="151">
        <f t="shared" si="26"/>
        <v>87500</v>
      </c>
    </row>
    <row r="85" spans="1:32" ht="58.5" x14ac:dyDescent="0.2">
      <c r="A85" s="18">
        <v>80</v>
      </c>
      <c r="B85" s="20" t="s">
        <v>219</v>
      </c>
      <c r="C85" s="20" t="s">
        <v>220</v>
      </c>
      <c r="D85" s="21" t="s">
        <v>73</v>
      </c>
      <c r="E85" s="21" t="s">
        <v>100</v>
      </c>
      <c r="F85" s="22" t="s">
        <v>70</v>
      </c>
      <c r="G85" s="21" t="s">
        <v>55</v>
      </c>
      <c r="H85" s="23">
        <v>5</v>
      </c>
      <c r="I85" s="23">
        <v>5</v>
      </c>
      <c r="J85" s="24">
        <v>0</v>
      </c>
      <c r="K85" s="25">
        <v>0</v>
      </c>
      <c r="L85" s="76">
        <f t="shared" si="31"/>
        <v>3790</v>
      </c>
      <c r="M85" s="77">
        <v>3790</v>
      </c>
      <c r="N85" s="77">
        <v>0</v>
      </c>
      <c r="O85" s="29">
        <f t="shared" si="32"/>
        <v>15158</v>
      </c>
      <c r="P85" s="77">
        <v>15158</v>
      </c>
      <c r="Q85" s="77">
        <v>0</v>
      </c>
      <c r="R85" s="76">
        <f t="shared" si="33"/>
        <v>18948</v>
      </c>
      <c r="S85" s="29">
        <f t="shared" si="22"/>
        <v>3031.6</v>
      </c>
      <c r="T85" s="29">
        <v>0</v>
      </c>
      <c r="U85" s="51" t="s">
        <v>36</v>
      </c>
      <c r="V85" s="51"/>
      <c r="W85" s="51"/>
      <c r="X85" s="131" t="s">
        <v>128</v>
      </c>
      <c r="Y85" s="51" t="s">
        <v>129</v>
      </c>
      <c r="Z85" s="123">
        <v>5</v>
      </c>
      <c r="AA85" s="123">
        <v>4</v>
      </c>
      <c r="AB85" s="51">
        <v>0</v>
      </c>
      <c r="AC85" s="51">
        <v>0</v>
      </c>
      <c r="AD85" s="151">
        <f t="shared" si="24"/>
        <v>2000</v>
      </c>
      <c r="AE85" s="151">
        <f t="shared" si="25"/>
        <v>0</v>
      </c>
      <c r="AF85" s="151">
        <f t="shared" si="26"/>
        <v>17158</v>
      </c>
    </row>
    <row r="86" spans="1:32" ht="48.75" x14ac:dyDescent="0.2">
      <c r="A86" s="18">
        <v>81</v>
      </c>
      <c r="B86" s="19" t="s">
        <v>221</v>
      </c>
      <c r="C86" s="20" t="s">
        <v>222</v>
      </c>
      <c r="D86" s="21" t="s">
        <v>73</v>
      </c>
      <c r="E86" s="21" t="s">
        <v>49</v>
      </c>
      <c r="F86" s="22" t="s">
        <v>41</v>
      </c>
      <c r="G86" s="21" t="s">
        <v>55</v>
      </c>
      <c r="H86" s="23">
        <f t="shared" si="34"/>
        <v>2</v>
      </c>
      <c r="I86" s="23">
        <v>2</v>
      </c>
      <c r="J86" s="24">
        <v>0</v>
      </c>
      <c r="K86" s="25">
        <v>0</v>
      </c>
      <c r="L86" s="76">
        <f t="shared" si="31"/>
        <v>11000</v>
      </c>
      <c r="M86" s="77">
        <v>11000</v>
      </c>
      <c r="N86" s="77">
        <v>0</v>
      </c>
      <c r="O86" s="29">
        <f t="shared" si="32"/>
        <v>44000</v>
      </c>
      <c r="P86" s="77">
        <v>44000</v>
      </c>
      <c r="Q86" s="77">
        <v>0</v>
      </c>
      <c r="R86" s="76">
        <f t="shared" si="33"/>
        <v>55000</v>
      </c>
      <c r="S86" s="29">
        <f t="shared" si="22"/>
        <v>22000</v>
      </c>
      <c r="T86" s="29">
        <v>0</v>
      </c>
      <c r="U86" s="51" t="s">
        <v>36</v>
      </c>
      <c r="V86" s="51"/>
      <c r="W86" s="51"/>
      <c r="X86" s="131" t="s">
        <v>128</v>
      </c>
      <c r="Y86" s="51" t="s">
        <v>129</v>
      </c>
      <c r="Z86" s="123">
        <v>2</v>
      </c>
      <c r="AA86" s="123">
        <v>11</v>
      </c>
      <c r="AB86" s="51">
        <v>0</v>
      </c>
      <c r="AC86" s="51">
        <v>0</v>
      </c>
      <c r="AD86" s="151">
        <f t="shared" si="24"/>
        <v>2200</v>
      </c>
      <c r="AE86" s="151">
        <f t="shared" si="25"/>
        <v>0</v>
      </c>
      <c r="AF86" s="151">
        <f t="shared" si="26"/>
        <v>46200</v>
      </c>
    </row>
    <row r="87" spans="1:32" ht="48.75" x14ac:dyDescent="0.2">
      <c r="A87" s="18">
        <v>82</v>
      </c>
      <c r="B87" s="19" t="s">
        <v>223</v>
      </c>
      <c r="C87" s="20" t="s">
        <v>224</v>
      </c>
      <c r="D87" s="21" t="s">
        <v>73</v>
      </c>
      <c r="E87" s="21" t="s">
        <v>90</v>
      </c>
      <c r="F87" s="22" t="s">
        <v>34</v>
      </c>
      <c r="G87" s="21" t="s">
        <v>35</v>
      </c>
      <c r="H87" s="23">
        <v>4</v>
      </c>
      <c r="I87" s="23">
        <v>4</v>
      </c>
      <c r="J87" s="24">
        <v>0</v>
      </c>
      <c r="K87" s="25">
        <v>0</v>
      </c>
      <c r="L87" s="76">
        <f t="shared" si="31"/>
        <v>13792</v>
      </c>
      <c r="M87" s="77">
        <v>13792</v>
      </c>
      <c r="N87" s="77">
        <v>0</v>
      </c>
      <c r="O87" s="29">
        <v>55167</v>
      </c>
      <c r="P87" s="77">
        <v>55167</v>
      </c>
      <c r="Q87" s="77">
        <v>0</v>
      </c>
      <c r="R87" s="76">
        <f t="shared" si="33"/>
        <v>68959</v>
      </c>
      <c r="S87" s="29">
        <f t="shared" si="22"/>
        <v>13791.75</v>
      </c>
      <c r="T87" s="29">
        <v>0</v>
      </c>
      <c r="U87" s="51" t="s">
        <v>36</v>
      </c>
      <c r="V87" s="51"/>
      <c r="W87" s="51"/>
      <c r="X87" s="131" t="s">
        <v>129</v>
      </c>
      <c r="Y87" s="51" t="s">
        <v>129</v>
      </c>
      <c r="Z87" s="123">
        <v>4</v>
      </c>
      <c r="AA87" s="123">
        <v>7</v>
      </c>
      <c r="AB87" s="51">
        <v>0</v>
      </c>
      <c r="AC87" s="51">
        <v>0</v>
      </c>
      <c r="AD87" s="151">
        <f t="shared" si="24"/>
        <v>2800</v>
      </c>
      <c r="AE87" s="151">
        <f t="shared" si="25"/>
        <v>0</v>
      </c>
      <c r="AF87" s="151">
        <f t="shared" si="26"/>
        <v>57967</v>
      </c>
    </row>
    <row r="88" spans="1:32" ht="68.25" x14ac:dyDescent="0.2">
      <c r="A88" s="18">
        <v>83</v>
      </c>
      <c r="B88" s="19" t="s">
        <v>225</v>
      </c>
      <c r="C88" s="20" t="s">
        <v>226</v>
      </c>
      <c r="D88" s="21" t="s">
        <v>73</v>
      </c>
      <c r="E88" s="21" t="s">
        <v>100</v>
      </c>
      <c r="F88" s="22" t="s">
        <v>33</v>
      </c>
      <c r="G88" s="21" t="s">
        <v>42</v>
      </c>
      <c r="H88" s="23">
        <f t="shared" si="34"/>
        <v>5</v>
      </c>
      <c r="I88" s="23">
        <v>0</v>
      </c>
      <c r="J88" s="24">
        <v>5</v>
      </c>
      <c r="K88" s="25">
        <v>0</v>
      </c>
      <c r="L88" s="76">
        <f t="shared" si="31"/>
        <v>3091</v>
      </c>
      <c r="M88" s="77">
        <v>3091</v>
      </c>
      <c r="N88" s="77">
        <v>0</v>
      </c>
      <c r="O88" s="29">
        <f t="shared" si="32"/>
        <v>12366</v>
      </c>
      <c r="P88" s="77">
        <v>12366</v>
      </c>
      <c r="Q88" s="77">
        <v>0</v>
      </c>
      <c r="R88" s="76">
        <f t="shared" si="33"/>
        <v>15457</v>
      </c>
      <c r="S88" s="29">
        <f t="shared" si="22"/>
        <v>2473.1999999999998</v>
      </c>
      <c r="T88" s="29">
        <v>0</v>
      </c>
      <c r="U88" s="51" t="s">
        <v>36</v>
      </c>
      <c r="V88" s="51"/>
      <c r="W88" s="51"/>
      <c r="X88" s="131" t="s">
        <v>128</v>
      </c>
      <c r="Y88" s="51" t="s">
        <v>129</v>
      </c>
      <c r="Z88" s="123">
        <v>5</v>
      </c>
      <c r="AA88" s="123">
        <v>11</v>
      </c>
      <c r="AB88" s="51">
        <v>0</v>
      </c>
      <c r="AC88" s="51">
        <v>0</v>
      </c>
      <c r="AD88" s="151">
        <f t="shared" si="24"/>
        <v>5500</v>
      </c>
      <c r="AE88" s="151">
        <f t="shared" si="25"/>
        <v>0</v>
      </c>
      <c r="AF88" s="151">
        <f t="shared" si="26"/>
        <v>17866</v>
      </c>
    </row>
    <row r="89" spans="1:32" ht="68.25" x14ac:dyDescent="0.2">
      <c r="A89" s="18">
        <v>84</v>
      </c>
      <c r="B89" s="32" t="s">
        <v>227</v>
      </c>
      <c r="C89" s="33" t="s">
        <v>228</v>
      </c>
      <c r="D89" s="21" t="s">
        <v>73</v>
      </c>
      <c r="E89" s="21" t="s">
        <v>100</v>
      </c>
      <c r="F89" s="22" t="s">
        <v>84</v>
      </c>
      <c r="G89" s="21" t="s">
        <v>42</v>
      </c>
      <c r="H89" s="23">
        <f t="shared" si="34"/>
        <v>25</v>
      </c>
      <c r="I89" s="23">
        <v>25</v>
      </c>
      <c r="J89" s="24">
        <v>0</v>
      </c>
      <c r="K89" s="25">
        <v>0</v>
      </c>
      <c r="L89" s="76">
        <f t="shared" si="31"/>
        <v>25151</v>
      </c>
      <c r="M89" s="77">
        <v>25151</v>
      </c>
      <c r="N89" s="77">
        <v>0</v>
      </c>
      <c r="O89" s="29">
        <f t="shared" si="32"/>
        <v>100603</v>
      </c>
      <c r="P89" s="77">
        <v>100603</v>
      </c>
      <c r="Q89" s="77">
        <v>0</v>
      </c>
      <c r="R89" s="76">
        <f t="shared" si="33"/>
        <v>125754</v>
      </c>
      <c r="S89" s="29">
        <f t="shared" si="22"/>
        <v>4024.12</v>
      </c>
      <c r="T89" s="29">
        <v>0</v>
      </c>
      <c r="U89" s="51" t="s">
        <v>36</v>
      </c>
      <c r="V89" s="51"/>
      <c r="W89" s="51"/>
      <c r="X89" s="131" t="s">
        <v>129</v>
      </c>
      <c r="Y89" s="51" t="s">
        <v>129</v>
      </c>
      <c r="Z89" s="51">
        <v>0</v>
      </c>
      <c r="AA89" s="51">
        <v>0</v>
      </c>
      <c r="AB89" s="51">
        <v>0</v>
      </c>
      <c r="AC89" s="51">
        <v>0</v>
      </c>
      <c r="AD89" s="151">
        <f t="shared" si="24"/>
        <v>0</v>
      </c>
      <c r="AE89" s="151">
        <f t="shared" si="25"/>
        <v>0</v>
      </c>
      <c r="AF89" s="151">
        <f t="shared" si="26"/>
        <v>100603</v>
      </c>
    </row>
    <row r="90" spans="1:32" ht="48.75" x14ac:dyDescent="0.2">
      <c r="A90" s="18">
        <v>85</v>
      </c>
      <c r="B90" s="19" t="s">
        <v>229</v>
      </c>
      <c r="C90" s="102" t="s">
        <v>230</v>
      </c>
      <c r="D90" s="21" t="s">
        <v>231</v>
      </c>
      <c r="E90" s="21" t="s">
        <v>144</v>
      </c>
      <c r="F90" s="22" t="s">
        <v>34</v>
      </c>
      <c r="G90" s="21" t="s">
        <v>35</v>
      </c>
      <c r="H90" s="23">
        <f t="shared" si="34"/>
        <v>122</v>
      </c>
      <c r="I90" s="23">
        <v>122</v>
      </c>
      <c r="J90" s="24"/>
      <c r="K90" s="25"/>
      <c r="L90" s="26">
        <f t="shared" si="31"/>
        <v>4149013</v>
      </c>
      <c r="M90" s="27">
        <v>4149013</v>
      </c>
      <c r="N90" s="27"/>
      <c r="O90" s="29">
        <f t="shared" si="32"/>
        <v>2684000</v>
      </c>
      <c r="P90" s="27">
        <v>2684000</v>
      </c>
      <c r="Q90" s="27"/>
      <c r="R90" s="76">
        <f>L90+O90</f>
        <v>6833013</v>
      </c>
      <c r="S90" s="29">
        <f t="shared" si="22"/>
        <v>22000</v>
      </c>
      <c r="T90" s="29" t="e">
        <f>Q90/K90</f>
        <v>#DIV/0!</v>
      </c>
      <c r="U90" s="82" t="s">
        <v>36</v>
      </c>
      <c r="V90" s="51"/>
      <c r="W90" s="51"/>
      <c r="X90" s="137" t="s">
        <v>129</v>
      </c>
      <c r="Y90" s="82" t="s">
        <v>129</v>
      </c>
      <c r="Z90" s="118">
        <v>122</v>
      </c>
      <c r="AA90" s="118">
        <v>1</v>
      </c>
      <c r="AB90" s="51">
        <v>0</v>
      </c>
      <c r="AC90" s="51">
        <v>0</v>
      </c>
      <c r="AD90" s="151">
        <f t="shared" si="24"/>
        <v>12200</v>
      </c>
      <c r="AE90" s="151">
        <f t="shared" si="25"/>
        <v>0</v>
      </c>
      <c r="AF90" s="151">
        <f t="shared" si="26"/>
        <v>2696200</v>
      </c>
    </row>
    <row r="91" spans="1:32" ht="97.5" x14ac:dyDescent="0.2">
      <c r="A91" s="18">
        <v>86</v>
      </c>
      <c r="B91" s="103" t="s">
        <v>232</v>
      </c>
      <c r="C91" s="102" t="s">
        <v>233</v>
      </c>
      <c r="D91" s="21" t="s">
        <v>95</v>
      </c>
      <c r="E91" s="21" t="s">
        <v>80</v>
      </c>
      <c r="F91" s="22" t="s">
        <v>34</v>
      </c>
      <c r="G91" s="21" t="s">
        <v>35</v>
      </c>
      <c r="H91" s="23">
        <f t="shared" si="34"/>
        <v>10</v>
      </c>
      <c r="I91" s="23">
        <v>10</v>
      </c>
      <c r="J91" s="24"/>
      <c r="K91" s="25"/>
      <c r="L91" s="26">
        <f t="shared" si="31"/>
        <v>117500</v>
      </c>
      <c r="M91" s="27">
        <v>117500</v>
      </c>
      <c r="N91" s="27"/>
      <c r="O91" s="29">
        <f t="shared" si="32"/>
        <v>220000</v>
      </c>
      <c r="P91" s="27">
        <v>220000</v>
      </c>
      <c r="Q91" s="27"/>
      <c r="R91" s="76">
        <f>L91+O91</f>
        <v>337500</v>
      </c>
      <c r="S91" s="29">
        <f t="shared" si="22"/>
        <v>22000</v>
      </c>
      <c r="T91" s="29" t="e">
        <f>Q91/K91</f>
        <v>#DIV/0!</v>
      </c>
      <c r="U91" s="82" t="s">
        <v>36</v>
      </c>
      <c r="V91" s="51"/>
      <c r="W91" s="51"/>
      <c r="X91" s="137" t="s">
        <v>37</v>
      </c>
      <c r="Y91" s="82" t="s">
        <v>37</v>
      </c>
      <c r="Z91" s="124">
        <v>10</v>
      </c>
      <c r="AA91" s="118">
        <v>4</v>
      </c>
      <c r="AB91" s="51">
        <v>0</v>
      </c>
      <c r="AC91" s="51">
        <v>0</v>
      </c>
      <c r="AD91" s="151">
        <f t="shared" si="24"/>
        <v>4000</v>
      </c>
      <c r="AE91" s="151">
        <f t="shared" si="25"/>
        <v>0</v>
      </c>
      <c r="AF91" s="151">
        <f t="shared" si="26"/>
        <v>224000</v>
      </c>
    </row>
    <row r="92" spans="1:32" ht="68.25" x14ac:dyDescent="0.2">
      <c r="A92" s="18">
        <v>87</v>
      </c>
      <c r="B92" s="103" t="s">
        <v>234</v>
      </c>
      <c r="C92" s="102" t="s">
        <v>235</v>
      </c>
      <c r="D92" s="21" t="s">
        <v>95</v>
      </c>
      <c r="E92" s="21" t="s">
        <v>144</v>
      </c>
      <c r="F92" s="22" t="s">
        <v>34</v>
      </c>
      <c r="G92" s="21" t="s">
        <v>35</v>
      </c>
      <c r="H92" s="23">
        <f t="shared" si="34"/>
        <v>30</v>
      </c>
      <c r="I92" s="23">
        <v>30</v>
      </c>
      <c r="J92" s="24"/>
      <c r="K92" s="25"/>
      <c r="L92" s="26">
        <f t="shared" si="31"/>
        <v>39600</v>
      </c>
      <c r="M92" s="27">
        <v>39600</v>
      </c>
      <c r="N92" s="27"/>
      <c r="O92" s="29">
        <f t="shared" si="32"/>
        <v>158400</v>
      </c>
      <c r="P92" s="27">
        <v>158400</v>
      </c>
      <c r="Q92" s="27"/>
      <c r="R92" s="76">
        <f t="shared" ref="R92:R107" si="35">L92+O92</f>
        <v>198000</v>
      </c>
      <c r="S92" s="29">
        <f t="shared" si="22"/>
        <v>5280</v>
      </c>
      <c r="T92" s="29" t="e">
        <f>Q92/K92</f>
        <v>#DIV/0!</v>
      </c>
      <c r="U92" s="82" t="s">
        <v>36</v>
      </c>
      <c r="V92" s="51"/>
      <c r="W92" s="51"/>
      <c r="X92" s="137" t="s">
        <v>43</v>
      </c>
      <c r="Y92" s="82" t="s">
        <v>37</v>
      </c>
      <c r="Z92" s="118">
        <v>30</v>
      </c>
      <c r="AA92" s="118">
        <v>4</v>
      </c>
      <c r="AB92" s="51">
        <v>0</v>
      </c>
      <c r="AC92" s="51">
        <v>0</v>
      </c>
      <c r="AD92" s="151">
        <f t="shared" si="24"/>
        <v>12000</v>
      </c>
      <c r="AE92" s="151">
        <f t="shared" si="25"/>
        <v>0</v>
      </c>
      <c r="AF92" s="151">
        <f t="shared" si="26"/>
        <v>170400</v>
      </c>
    </row>
    <row r="93" spans="1:32" ht="48.75" x14ac:dyDescent="0.2">
      <c r="A93" s="18">
        <v>88</v>
      </c>
      <c r="B93" s="103" t="s">
        <v>236</v>
      </c>
      <c r="C93" s="102" t="s">
        <v>237</v>
      </c>
      <c r="D93" s="21" t="s">
        <v>95</v>
      </c>
      <c r="E93" s="21" t="s">
        <v>90</v>
      </c>
      <c r="F93" s="22" t="s">
        <v>34</v>
      </c>
      <c r="G93" s="21" t="s">
        <v>35</v>
      </c>
      <c r="H93" s="23">
        <f t="shared" si="34"/>
        <v>10</v>
      </c>
      <c r="I93" s="23">
        <v>10</v>
      </c>
      <c r="J93" s="24"/>
      <c r="K93" s="25"/>
      <c r="L93" s="26">
        <f t="shared" si="31"/>
        <v>18540</v>
      </c>
      <c r="M93" s="27">
        <v>18540</v>
      </c>
      <c r="N93" s="27"/>
      <c r="O93" s="29">
        <f t="shared" si="32"/>
        <v>74160</v>
      </c>
      <c r="P93" s="27">
        <v>74160</v>
      </c>
      <c r="Q93" s="27"/>
      <c r="R93" s="76">
        <f t="shared" si="35"/>
        <v>92700</v>
      </c>
      <c r="S93" s="29">
        <f t="shared" si="22"/>
        <v>7416</v>
      </c>
      <c r="T93" s="29" t="e">
        <f>Q93/K93</f>
        <v>#DIV/0!</v>
      </c>
      <c r="U93" s="104" t="s">
        <v>36</v>
      </c>
      <c r="V93" s="51"/>
      <c r="W93" s="51"/>
      <c r="X93" s="138" t="s">
        <v>37</v>
      </c>
      <c r="Y93" s="104" t="s">
        <v>37</v>
      </c>
      <c r="Z93" s="118">
        <v>10</v>
      </c>
      <c r="AA93" s="118">
        <v>4</v>
      </c>
      <c r="AB93" s="51">
        <v>0</v>
      </c>
      <c r="AC93" s="51">
        <v>0</v>
      </c>
      <c r="AD93" s="151">
        <f t="shared" si="24"/>
        <v>4000</v>
      </c>
      <c r="AE93" s="151">
        <f t="shared" si="25"/>
        <v>0</v>
      </c>
      <c r="AF93" s="151">
        <f t="shared" si="26"/>
        <v>78160</v>
      </c>
    </row>
    <row r="94" spans="1:32" ht="58.5" x14ac:dyDescent="0.2">
      <c r="A94" s="18">
        <v>89</v>
      </c>
      <c r="B94" s="19" t="s">
        <v>238</v>
      </c>
      <c r="C94" s="20" t="s">
        <v>239</v>
      </c>
      <c r="D94" s="21" t="s">
        <v>95</v>
      </c>
      <c r="E94" s="21" t="s">
        <v>112</v>
      </c>
      <c r="F94" s="22" t="s">
        <v>54</v>
      </c>
      <c r="G94" s="21" t="s">
        <v>55</v>
      </c>
      <c r="H94" s="23">
        <f t="shared" si="34"/>
        <v>36</v>
      </c>
      <c r="I94" s="23">
        <v>36</v>
      </c>
      <c r="J94" s="24"/>
      <c r="K94" s="25"/>
      <c r="L94" s="26">
        <f t="shared" si="31"/>
        <v>164000</v>
      </c>
      <c r="M94" s="27">
        <v>164000</v>
      </c>
      <c r="N94" s="27"/>
      <c r="O94" s="29">
        <f t="shared" si="32"/>
        <v>656000</v>
      </c>
      <c r="P94" s="27">
        <v>656000</v>
      </c>
      <c r="Q94" s="27"/>
      <c r="R94" s="76">
        <f t="shared" si="35"/>
        <v>820000</v>
      </c>
      <c r="S94" s="29">
        <f t="shared" si="22"/>
        <v>18222.222222222223</v>
      </c>
      <c r="T94" s="29" t="e">
        <f>Q94/K94</f>
        <v>#DIV/0!</v>
      </c>
      <c r="U94" s="82" t="s">
        <v>36</v>
      </c>
      <c r="V94" s="51"/>
      <c r="W94" s="51"/>
      <c r="X94" s="137" t="s">
        <v>43</v>
      </c>
      <c r="Y94" s="82" t="s">
        <v>37</v>
      </c>
      <c r="Z94" s="51">
        <v>0</v>
      </c>
      <c r="AA94" s="51">
        <v>0</v>
      </c>
      <c r="AB94" s="51">
        <v>0</v>
      </c>
      <c r="AC94" s="51">
        <v>0</v>
      </c>
      <c r="AD94" s="151">
        <f t="shared" si="24"/>
        <v>0</v>
      </c>
      <c r="AE94" s="151">
        <f t="shared" si="25"/>
        <v>0</v>
      </c>
      <c r="AF94" s="151">
        <f t="shared" si="26"/>
        <v>656000</v>
      </c>
    </row>
    <row r="95" spans="1:32" ht="68.25" x14ac:dyDescent="0.2">
      <c r="A95" s="18">
        <v>90</v>
      </c>
      <c r="B95" s="105" t="s">
        <v>240</v>
      </c>
      <c r="C95" s="106" t="s">
        <v>241</v>
      </c>
      <c r="D95" s="36" t="s">
        <v>58</v>
      </c>
      <c r="E95" s="36" t="s">
        <v>242</v>
      </c>
      <c r="F95" s="37" t="s">
        <v>34</v>
      </c>
      <c r="G95" s="36" t="s">
        <v>35</v>
      </c>
      <c r="H95" s="38">
        <f t="shared" si="34"/>
        <v>20</v>
      </c>
      <c r="I95" s="38">
        <v>20</v>
      </c>
      <c r="J95" s="47">
        <v>0</v>
      </c>
      <c r="K95" s="40">
        <v>0</v>
      </c>
      <c r="L95" s="107">
        <f t="shared" si="31"/>
        <v>9304</v>
      </c>
      <c r="M95" s="38">
        <v>9304</v>
      </c>
      <c r="N95" s="38">
        <v>0</v>
      </c>
      <c r="O95" s="106">
        <f t="shared" si="32"/>
        <v>37216</v>
      </c>
      <c r="P95" s="38">
        <v>37216</v>
      </c>
      <c r="Q95" s="38">
        <v>0</v>
      </c>
      <c r="R95" s="149">
        <f t="shared" si="35"/>
        <v>46520</v>
      </c>
      <c r="S95" s="106">
        <f t="shared" si="22"/>
        <v>1860.8</v>
      </c>
      <c r="T95" s="106">
        <v>0</v>
      </c>
      <c r="U95" s="99" t="s">
        <v>36</v>
      </c>
      <c r="V95" s="99"/>
      <c r="W95" s="99"/>
      <c r="X95" s="136" t="s">
        <v>129</v>
      </c>
      <c r="Y95" s="99" t="s">
        <v>129</v>
      </c>
      <c r="Z95" s="125">
        <v>20</v>
      </c>
      <c r="AA95" s="125">
        <v>8</v>
      </c>
      <c r="AB95" s="51">
        <v>0</v>
      </c>
      <c r="AC95" s="51">
        <v>0</v>
      </c>
      <c r="AD95" s="151">
        <f t="shared" si="24"/>
        <v>16000</v>
      </c>
      <c r="AE95" s="151">
        <f t="shared" si="25"/>
        <v>0</v>
      </c>
      <c r="AF95" s="151">
        <f t="shared" si="26"/>
        <v>53216</v>
      </c>
    </row>
    <row r="96" spans="1:32" ht="68.25" x14ac:dyDescent="0.2">
      <c r="A96" s="18">
        <v>91</v>
      </c>
      <c r="B96" s="105" t="s">
        <v>243</v>
      </c>
      <c r="C96" s="106" t="s">
        <v>241</v>
      </c>
      <c r="D96" s="36" t="s">
        <v>58</v>
      </c>
      <c r="E96" s="36" t="s">
        <v>242</v>
      </c>
      <c r="F96" s="37" t="s">
        <v>34</v>
      </c>
      <c r="G96" s="36" t="s">
        <v>35</v>
      </c>
      <c r="H96" s="38">
        <v>8</v>
      </c>
      <c r="I96" s="38">
        <v>8</v>
      </c>
      <c r="J96" s="47">
        <v>0</v>
      </c>
      <c r="K96" s="40">
        <v>0</v>
      </c>
      <c r="L96" s="107">
        <f t="shared" si="31"/>
        <v>4000</v>
      </c>
      <c r="M96" s="38">
        <v>4000</v>
      </c>
      <c r="N96" s="38">
        <v>0</v>
      </c>
      <c r="O96" s="106">
        <f t="shared" si="32"/>
        <v>16000</v>
      </c>
      <c r="P96" s="38">
        <v>16000</v>
      </c>
      <c r="Q96" s="38">
        <v>0</v>
      </c>
      <c r="R96" s="149">
        <f t="shared" si="35"/>
        <v>20000</v>
      </c>
      <c r="S96" s="106">
        <f t="shared" si="22"/>
        <v>2000</v>
      </c>
      <c r="T96" s="106">
        <v>0</v>
      </c>
      <c r="U96" s="99" t="s">
        <v>36</v>
      </c>
      <c r="V96" s="99"/>
      <c r="W96" s="99"/>
      <c r="X96" s="136" t="s">
        <v>129</v>
      </c>
      <c r="Y96" s="99" t="s">
        <v>129</v>
      </c>
      <c r="Z96" s="125">
        <v>8</v>
      </c>
      <c r="AA96" s="125">
        <v>4</v>
      </c>
      <c r="AB96" s="51">
        <v>0</v>
      </c>
      <c r="AC96" s="51">
        <v>0</v>
      </c>
      <c r="AD96" s="151">
        <f t="shared" si="24"/>
        <v>3200</v>
      </c>
      <c r="AE96" s="151">
        <f t="shared" si="25"/>
        <v>0</v>
      </c>
      <c r="AF96" s="151">
        <f t="shared" si="26"/>
        <v>19200</v>
      </c>
    </row>
    <row r="97" spans="1:32" ht="58.5" x14ac:dyDescent="0.2">
      <c r="A97" s="18">
        <v>92</v>
      </c>
      <c r="B97" s="108" t="s">
        <v>244</v>
      </c>
      <c r="C97" s="99" t="s">
        <v>245</v>
      </c>
      <c r="D97" s="36" t="s">
        <v>58</v>
      </c>
      <c r="E97" s="36" t="s">
        <v>246</v>
      </c>
      <c r="F97" s="37" t="s">
        <v>34</v>
      </c>
      <c r="G97" s="36" t="s">
        <v>35</v>
      </c>
      <c r="H97" s="38">
        <f t="shared" ref="H97:H109" si="36">I97+J97+K97</f>
        <v>20</v>
      </c>
      <c r="I97" s="38">
        <v>0</v>
      </c>
      <c r="J97" s="47">
        <v>20</v>
      </c>
      <c r="K97" s="40">
        <v>0</v>
      </c>
      <c r="L97" s="107">
        <f t="shared" si="31"/>
        <v>62991</v>
      </c>
      <c r="M97" s="38">
        <v>62991</v>
      </c>
      <c r="N97" s="38">
        <v>0</v>
      </c>
      <c r="O97" s="106">
        <f t="shared" si="32"/>
        <v>251962</v>
      </c>
      <c r="P97" s="38">
        <v>251962</v>
      </c>
      <c r="Q97" s="38">
        <v>0</v>
      </c>
      <c r="R97" s="149">
        <f t="shared" si="35"/>
        <v>314953</v>
      </c>
      <c r="S97" s="106">
        <f t="shared" si="22"/>
        <v>12598.1</v>
      </c>
      <c r="T97" s="106">
        <v>0</v>
      </c>
      <c r="U97" s="99" t="s">
        <v>36</v>
      </c>
      <c r="V97" s="99"/>
      <c r="W97" s="99"/>
      <c r="X97" s="136" t="s">
        <v>129</v>
      </c>
      <c r="Y97" s="99" t="s">
        <v>129</v>
      </c>
      <c r="Z97" s="51">
        <v>0</v>
      </c>
      <c r="AA97" s="51">
        <v>0</v>
      </c>
      <c r="AB97" s="51">
        <v>0</v>
      </c>
      <c r="AC97" s="51">
        <v>0</v>
      </c>
      <c r="AD97" s="151">
        <f t="shared" si="24"/>
        <v>0</v>
      </c>
      <c r="AE97" s="151">
        <f t="shared" si="25"/>
        <v>0</v>
      </c>
      <c r="AF97" s="151">
        <f t="shared" si="26"/>
        <v>251962</v>
      </c>
    </row>
    <row r="98" spans="1:32" ht="58.5" x14ac:dyDescent="0.2">
      <c r="A98" s="18">
        <v>93</v>
      </c>
      <c r="B98" s="108" t="s">
        <v>247</v>
      </c>
      <c r="C98" s="99" t="s">
        <v>245</v>
      </c>
      <c r="D98" s="36" t="s">
        <v>58</v>
      </c>
      <c r="E98" s="36" t="s">
        <v>246</v>
      </c>
      <c r="F98" s="37" t="s">
        <v>34</v>
      </c>
      <c r="G98" s="36" t="s">
        <v>35</v>
      </c>
      <c r="H98" s="38">
        <f t="shared" si="36"/>
        <v>20</v>
      </c>
      <c r="I98" s="38">
        <v>0</v>
      </c>
      <c r="J98" s="47">
        <v>20</v>
      </c>
      <c r="K98" s="40">
        <v>0</v>
      </c>
      <c r="L98" s="107">
        <f t="shared" si="31"/>
        <v>62376</v>
      </c>
      <c r="M98" s="38">
        <v>62376</v>
      </c>
      <c r="N98" s="38">
        <v>0</v>
      </c>
      <c r="O98" s="106">
        <f t="shared" si="32"/>
        <v>249502</v>
      </c>
      <c r="P98" s="38">
        <v>249502</v>
      </c>
      <c r="Q98" s="38">
        <v>0</v>
      </c>
      <c r="R98" s="149">
        <f t="shared" si="35"/>
        <v>311878</v>
      </c>
      <c r="S98" s="106">
        <f t="shared" si="22"/>
        <v>12475.1</v>
      </c>
      <c r="T98" s="106">
        <v>0</v>
      </c>
      <c r="U98" s="99" t="s">
        <v>36</v>
      </c>
      <c r="V98" s="99"/>
      <c r="W98" s="99"/>
      <c r="X98" s="136" t="s">
        <v>129</v>
      </c>
      <c r="Y98" s="99" t="s">
        <v>129</v>
      </c>
      <c r="Z98" s="51">
        <v>0</v>
      </c>
      <c r="AA98" s="51">
        <v>0</v>
      </c>
      <c r="AB98" s="51">
        <v>0</v>
      </c>
      <c r="AC98" s="51">
        <v>0</v>
      </c>
      <c r="AD98" s="151">
        <f t="shared" si="24"/>
        <v>0</v>
      </c>
      <c r="AE98" s="151">
        <f t="shared" si="25"/>
        <v>0</v>
      </c>
      <c r="AF98" s="151">
        <f t="shared" si="26"/>
        <v>249502</v>
      </c>
    </row>
    <row r="99" spans="1:32" ht="68.25" x14ac:dyDescent="0.2">
      <c r="A99" s="18">
        <v>94</v>
      </c>
      <c r="B99" s="105" t="s">
        <v>248</v>
      </c>
      <c r="C99" s="106" t="s">
        <v>249</v>
      </c>
      <c r="D99" s="36" t="s">
        <v>58</v>
      </c>
      <c r="E99" s="36" t="s">
        <v>33</v>
      </c>
      <c r="F99" s="37" t="s">
        <v>80</v>
      </c>
      <c r="G99" s="36" t="s">
        <v>42</v>
      </c>
      <c r="H99" s="38">
        <v>35</v>
      </c>
      <c r="I99" s="38">
        <v>35</v>
      </c>
      <c r="J99" s="47">
        <v>0</v>
      </c>
      <c r="K99" s="40">
        <v>0</v>
      </c>
      <c r="L99" s="107">
        <f t="shared" si="31"/>
        <v>259600</v>
      </c>
      <c r="M99" s="38">
        <v>259600</v>
      </c>
      <c r="N99" s="38">
        <v>0</v>
      </c>
      <c r="O99" s="106">
        <v>770000</v>
      </c>
      <c r="P99" s="38">
        <v>770000</v>
      </c>
      <c r="Q99" s="38">
        <v>0</v>
      </c>
      <c r="R99" s="149">
        <f t="shared" si="35"/>
        <v>1029600</v>
      </c>
      <c r="S99" s="106">
        <f t="shared" si="22"/>
        <v>22000</v>
      </c>
      <c r="T99" s="106">
        <v>0</v>
      </c>
      <c r="U99" s="99" t="s">
        <v>36</v>
      </c>
      <c r="V99" s="99"/>
      <c r="W99" s="99"/>
      <c r="X99" s="136" t="s">
        <v>128</v>
      </c>
      <c r="Y99" s="99" t="s">
        <v>129</v>
      </c>
      <c r="Z99" s="126">
        <v>35</v>
      </c>
      <c r="AA99" s="126">
        <v>4</v>
      </c>
      <c r="AB99" s="51">
        <v>0</v>
      </c>
      <c r="AC99" s="51">
        <v>0</v>
      </c>
      <c r="AD99" s="151">
        <f t="shared" si="24"/>
        <v>14000</v>
      </c>
      <c r="AE99" s="151">
        <f t="shared" si="25"/>
        <v>0</v>
      </c>
      <c r="AF99" s="151">
        <f t="shared" si="26"/>
        <v>784000</v>
      </c>
    </row>
    <row r="100" spans="1:32" ht="68.25" x14ac:dyDescent="0.2">
      <c r="A100" s="18">
        <v>95</v>
      </c>
      <c r="B100" s="105" t="s">
        <v>250</v>
      </c>
      <c r="C100" s="106" t="s">
        <v>251</v>
      </c>
      <c r="D100" s="36" t="s">
        <v>58</v>
      </c>
      <c r="E100" s="36" t="s">
        <v>41</v>
      </c>
      <c r="F100" s="37" t="s">
        <v>33</v>
      </c>
      <c r="G100" s="36" t="s">
        <v>35</v>
      </c>
      <c r="H100" s="38">
        <f t="shared" si="36"/>
        <v>24</v>
      </c>
      <c r="I100" s="38">
        <v>24</v>
      </c>
      <c r="J100" s="47">
        <v>0</v>
      </c>
      <c r="K100" s="40">
        <v>0</v>
      </c>
      <c r="L100" s="107">
        <f t="shared" si="31"/>
        <v>120000</v>
      </c>
      <c r="M100" s="38">
        <v>120000</v>
      </c>
      <c r="N100" s="38">
        <v>0</v>
      </c>
      <c r="O100" s="106">
        <f t="shared" si="32"/>
        <v>480000</v>
      </c>
      <c r="P100" s="38">
        <v>480000</v>
      </c>
      <c r="Q100" s="38">
        <v>0</v>
      </c>
      <c r="R100" s="149">
        <f t="shared" si="35"/>
        <v>600000</v>
      </c>
      <c r="S100" s="106">
        <f t="shared" si="22"/>
        <v>20000</v>
      </c>
      <c r="T100" s="106">
        <v>0</v>
      </c>
      <c r="U100" s="99" t="s">
        <v>36</v>
      </c>
      <c r="V100" s="99"/>
      <c r="W100" s="99"/>
      <c r="X100" s="136" t="s">
        <v>128</v>
      </c>
      <c r="Y100" s="99" t="s">
        <v>129</v>
      </c>
      <c r="Z100" s="51">
        <v>0</v>
      </c>
      <c r="AA100" s="51">
        <v>0</v>
      </c>
      <c r="AB100" s="51">
        <v>0</v>
      </c>
      <c r="AC100" s="51">
        <v>0</v>
      </c>
      <c r="AD100" s="151">
        <f t="shared" si="24"/>
        <v>0</v>
      </c>
      <c r="AE100" s="151">
        <f t="shared" si="25"/>
        <v>0</v>
      </c>
      <c r="AF100" s="151">
        <f t="shared" si="26"/>
        <v>480000</v>
      </c>
    </row>
    <row r="101" spans="1:32" ht="58.5" x14ac:dyDescent="0.2">
      <c r="A101" s="18">
        <v>96</v>
      </c>
      <c r="B101" s="105" t="s">
        <v>252</v>
      </c>
      <c r="C101" s="106" t="s">
        <v>253</v>
      </c>
      <c r="D101" s="36" t="s">
        <v>58</v>
      </c>
      <c r="E101" s="36" t="s">
        <v>254</v>
      </c>
      <c r="F101" s="37" t="s">
        <v>34</v>
      </c>
      <c r="G101" s="36" t="s">
        <v>35</v>
      </c>
      <c r="H101" s="38">
        <v>40</v>
      </c>
      <c r="I101" s="38">
        <v>40</v>
      </c>
      <c r="J101" s="47">
        <v>0</v>
      </c>
      <c r="K101" s="40">
        <v>0</v>
      </c>
      <c r="L101" s="107">
        <v>1288389</v>
      </c>
      <c r="M101" s="38">
        <v>1288389</v>
      </c>
      <c r="N101" s="38">
        <v>0</v>
      </c>
      <c r="O101" s="106">
        <v>879980</v>
      </c>
      <c r="P101" s="38">
        <v>879980</v>
      </c>
      <c r="Q101" s="38">
        <v>0</v>
      </c>
      <c r="R101" s="149">
        <f t="shared" si="35"/>
        <v>2168369</v>
      </c>
      <c r="S101" s="106">
        <f t="shared" si="22"/>
        <v>21999.5</v>
      </c>
      <c r="T101" s="106">
        <v>0</v>
      </c>
      <c r="U101" s="99" t="s">
        <v>36</v>
      </c>
      <c r="V101" s="99"/>
      <c r="W101" s="99"/>
      <c r="X101" s="136" t="s">
        <v>129</v>
      </c>
      <c r="Y101" s="99" t="s">
        <v>129</v>
      </c>
      <c r="Z101" s="51">
        <v>0</v>
      </c>
      <c r="AA101" s="51">
        <v>0</v>
      </c>
      <c r="AB101" s="51">
        <v>0</v>
      </c>
      <c r="AC101" s="51">
        <v>0</v>
      </c>
      <c r="AD101" s="151">
        <f t="shared" si="24"/>
        <v>0</v>
      </c>
      <c r="AE101" s="151">
        <f t="shared" si="25"/>
        <v>0</v>
      </c>
      <c r="AF101" s="151">
        <f t="shared" si="26"/>
        <v>879980</v>
      </c>
    </row>
    <row r="102" spans="1:32" ht="58.5" x14ac:dyDescent="0.2">
      <c r="A102" s="18">
        <v>97</v>
      </c>
      <c r="B102" s="105" t="s">
        <v>255</v>
      </c>
      <c r="C102" s="106" t="s">
        <v>256</v>
      </c>
      <c r="D102" s="36" t="s">
        <v>58</v>
      </c>
      <c r="E102" s="36" t="s">
        <v>257</v>
      </c>
      <c r="F102" s="37" t="s">
        <v>34</v>
      </c>
      <c r="G102" s="36" t="s">
        <v>35</v>
      </c>
      <c r="H102" s="38">
        <f t="shared" si="36"/>
        <v>15</v>
      </c>
      <c r="I102" s="38">
        <v>15</v>
      </c>
      <c r="J102" s="47">
        <v>0</v>
      </c>
      <c r="K102" s="40">
        <v>0</v>
      </c>
      <c r="L102" s="107">
        <f t="shared" si="31"/>
        <v>7000</v>
      </c>
      <c r="M102" s="38">
        <v>7000</v>
      </c>
      <c r="N102" s="38">
        <v>0</v>
      </c>
      <c r="O102" s="106">
        <f t="shared" si="32"/>
        <v>28000</v>
      </c>
      <c r="P102" s="38">
        <v>28000</v>
      </c>
      <c r="Q102" s="38">
        <v>0</v>
      </c>
      <c r="R102" s="149">
        <f t="shared" si="35"/>
        <v>35000</v>
      </c>
      <c r="S102" s="106">
        <f t="shared" ref="S102:S112" si="37">P102/(I102+J102)</f>
        <v>1866.6666666666667</v>
      </c>
      <c r="T102" s="106">
        <v>0</v>
      </c>
      <c r="U102" s="99" t="s">
        <v>36</v>
      </c>
      <c r="V102" s="99"/>
      <c r="W102" s="99"/>
      <c r="X102" s="136" t="s">
        <v>129</v>
      </c>
      <c r="Y102" s="99" t="s">
        <v>129</v>
      </c>
      <c r="Z102" s="125">
        <v>15</v>
      </c>
      <c r="AA102" s="125">
        <v>4</v>
      </c>
      <c r="AB102" s="51">
        <v>0</v>
      </c>
      <c r="AC102" s="51">
        <v>0</v>
      </c>
      <c r="AD102" s="151">
        <f t="shared" si="24"/>
        <v>6000</v>
      </c>
      <c r="AE102" s="151">
        <f t="shared" si="25"/>
        <v>0</v>
      </c>
      <c r="AF102" s="151">
        <f t="shared" si="26"/>
        <v>34000</v>
      </c>
    </row>
    <row r="103" spans="1:32" ht="58.5" x14ac:dyDescent="0.2">
      <c r="A103" s="18">
        <v>98</v>
      </c>
      <c r="B103" s="105" t="s">
        <v>258</v>
      </c>
      <c r="C103" s="106" t="s">
        <v>256</v>
      </c>
      <c r="D103" s="36" t="s">
        <v>58</v>
      </c>
      <c r="E103" s="36" t="s">
        <v>257</v>
      </c>
      <c r="F103" s="37" t="s">
        <v>34</v>
      </c>
      <c r="G103" s="36" t="s">
        <v>35</v>
      </c>
      <c r="H103" s="38">
        <f t="shared" si="36"/>
        <v>100</v>
      </c>
      <c r="I103" s="38">
        <v>100</v>
      </c>
      <c r="J103" s="47">
        <v>0</v>
      </c>
      <c r="K103" s="40">
        <v>0</v>
      </c>
      <c r="L103" s="107">
        <f t="shared" si="31"/>
        <v>1860230</v>
      </c>
      <c r="M103" s="38">
        <v>1860230</v>
      </c>
      <c r="N103" s="38">
        <v>0</v>
      </c>
      <c r="O103" s="106">
        <f t="shared" si="32"/>
        <v>2200000</v>
      </c>
      <c r="P103" s="38">
        <v>2200000</v>
      </c>
      <c r="Q103" s="38">
        <v>0</v>
      </c>
      <c r="R103" s="149">
        <f t="shared" si="35"/>
        <v>4060230</v>
      </c>
      <c r="S103" s="106">
        <f t="shared" si="37"/>
        <v>22000</v>
      </c>
      <c r="T103" s="106">
        <v>0</v>
      </c>
      <c r="U103" s="99" t="s">
        <v>36</v>
      </c>
      <c r="V103" s="99"/>
      <c r="W103" s="99"/>
      <c r="X103" s="136" t="s">
        <v>129</v>
      </c>
      <c r="Y103" s="99" t="s">
        <v>129</v>
      </c>
      <c r="Z103" s="51">
        <v>0</v>
      </c>
      <c r="AA103" s="51">
        <v>0</v>
      </c>
      <c r="AB103" s="51">
        <v>0</v>
      </c>
      <c r="AC103" s="51">
        <v>0</v>
      </c>
      <c r="AD103" s="151">
        <f t="shared" si="24"/>
        <v>0</v>
      </c>
      <c r="AE103" s="151">
        <f t="shared" si="25"/>
        <v>0</v>
      </c>
      <c r="AF103" s="151">
        <f t="shared" si="26"/>
        <v>2200000</v>
      </c>
    </row>
    <row r="104" spans="1:32" ht="68.25" x14ac:dyDescent="0.2">
      <c r="A104" s="18">
        <v>99</v>
      </c>
      <c r="B104" s="105" t="s">
        <v>259</v>
      </c>
      <c r="C104" s="106" t="s">
        <v>260</v>
      </c>
      <c r="D104" s="36" t="s">
        <v>58</v>
      </c>
      <c r="E104" s="36" t="s">
        <v>34</v>
      </c>
      <c r="F104" s="37" t="s">
        <v>41</v>
      </c>
      <c r="G104" s="36" t="s">
        <v>55</v>
      </c>
      <c r="H104" s="38">
        <f t="shared" si="36"/>
        <v>4</v>
      </c>
      <c r="I104" s="38">
        <v>4</v>
      </c>
      <c r="J104" s="47">
        <v>0</v>
      </c>
      <c r="K104" s="40">
        <v>0</v>
      </c>
      <c r="L104" s="107">
        <f t="shared" si="31"/>
        <v>22000</v>
      </c>
      <c r="M104" s="38">
        <v>22000</v>
      </c>
      <c r="N104" s="38">
        <v>0</v>
      </c>
      <c r="O104" s="106">
        <f t="shared" si="32"/>
        <v>88000</v>
      </c>
      <c r="P104" s="38">
        <v>88000</v>
      </c>
      <c r="Q104" s="38">
        <v>0</v>
      </c>
      <c r="R104" s="149">
        <f t="shared" si="35"/>
        <v>110000</v>
      </c>
      <c r="S104" s="106">
        <f t="shared" si="37"/>
        <v>22000</v>
      </c>
      <c r="T104" s="106">
        <v>0</v>
      </c>
      <c r="U104" s="99" t="s">
        <v>36</v>
      </c>
      <c r="V104" s="99"/>
      <c r="W104" s="99"/>
      <c r="X104" s="136" t="s">
        <v>128</v>
      </c>
      <c r="Y104" s="99" t="s">
        <v>129</v>
      </c>
      <c r="Z104" s="125">
        <v>4</v>
      </c>
      <c r="AA104" s="125">
        <v>4</v>
      </c>
      <c r="AB104" s="51">
        <v>0</v>
      </c>
      <c r="AC104" s="51">
        <v>0</v>
      </c>
      <c r="AD104" s="151">
        <f t="shared" si="24"/>
        <v>1600</v>
      </c>
      <c r="AE104" s="151">
        <f t="shared" si="25"/>
        <v>0</v>
      </c>
      <c r="AF104" s="151">
        <f t="shared" si="26"/>
        <v>89600</v>
      </c>
    </row>
    <row r="105" spans="1:32" ht="68.25" x14ac:dyDescent="0.2">
      <c r="A105" s="18">
        <v>100</v>
      </c>
      <c r="B105" s="109" t="s">
        <v>261</v>
      </c>
      <c r="C105" s="110" t="s">
        <v>262</v>
      </c>
      <c r="D105" s="36" t="s">
        <v>58</v>
      </c>
      <c r="E105" s="36" t="s">
        <v>53</v>
      </c>
      <c r="F105" s="37" t="s">
        <v>84</v>
      </c>
      <c r="G105" s="36" t="s">
        <v>35</v>
      </c>
      <c r="H105" s="38">
        <f t="shared" si="36"/>
        <v>32</v>
      </c>
      <c r="I105" s="38">
        <v>32</v>
      </c>
      <c r="J105" s="47">
        <v>0</v>
      </c>
      <c r="K105" s="40">
        <v>0</v>
      </c>
      <c r="L105" s="107">
        <f t="shared" si="31"/>
        <v>182780</v>
      </c>
      <c r="M105" s="38">
        <v>182780</v>
      </c>
      <c r="N105" s="38">
        <v>0</v>
      </c>
      <c r="O105" s="106">
        <f t="shared" si="32"/>
        <v>704000</v>
      </c>
      <c r="P105" s="38">
        <v>704000</v>
      </c>
      <c r="Q105" s="38">
        <v>0</v>
      </c>
      <c r="R105" s="149">
        <f t="shared" si="35"/>
        <v>886780</v>
      </c>
      <c r="S105" s="106">
        <f t="shared" si="37"/>
        <v>22000</v>
      </c>
      <c r="T105" s="106">
        <v>0</v>
      </c>
      <c r="U105" s="99" t="s">
        <v>36</v>
      </c>
      <c r="V105" s="99"/>
      <c r="W105" s="99"/>
      <c r="X105" s="136" t="s">
        <v>128</v>
      </c>
      <c r="Y105" s="99" t="s">
        <v>129</v>
      </c>
      <c r="Z105" s="126">
        <v>32</v>
      </c>
      <c r="AA105" s="126">
        <v>5</v>
      </c>
      <c r="AB105" s="51">
        <v>0</v>
      </c>
      <c r="AC105" s="51">
        <v>0</v>
      </c>
      <c r="AD105" s="151">
        <f t="shared" si="24"/>
        <v>16000</v>
      </c>
      <c r="AE105" s="151">
        <f t="shared" si="25"/>
        <v>0</v>
      </c>
      <c r="AF105" s="151">
        <f t="shared" si="26"/>
        <v>720000</v>
      </c>
    </row>
    <row r="106" spans="1:32" ht="97.5" x14ac:dyDescent="0.2">
      <c r="A106" s="18">
        <v>101</v>
      </c>
      <c r="B106" s="108" t="s">
        <v>263</v>
      </c>
      <c r="C106" s="110" t="s">
        <v>264</v>
      </c>
      <c r="D106" s="36" t="s">
        <v>58</v>
      </c>
      <c r="E106" s="36" t="s">
        <v>144</v>
      </c>
      <c r="F106" s="37" t="s">
        <v>34</v>
      </c>
      <c r="G106" s="36" t="s">
        <v>35</v>
      </c>
      <c r="H106" s="38">
        <v>11</v>
      </c>
      <c r="I106" s="38">
        <v>11</v>
      </c>
      <c r="J106" s="47">
        <v>0</v>
      </c>
      <c r="K106" s="40">
        <v>0</v>
      </c>
      <c r="L106" s="107">
        <v>60500</v>
      </c>
      <c r="M106" s="38">
        <v>60500</v>
      </c>
      <c r="N106" s="38">
        <v>0</v>
      </c>
      <c r="O106" s="106">
        <v>242000</v>
      </c>
      <c r="P106" s="38">
        <v>242000</v>
      </c>
      <c r="Q106" s="38">
        <v>0</v>
      </c>
      <c r="R106" s="149">
        <f t="shared" si="35"/>
        <v>302500</v>
      </c>
      <c r="S106" s="106">
        <f t="shared" si="37"/>
        <v>22000</v>
      </c>
      <c r="T106" s="106">
        <v>0</v>
      </c>
      <c r="U106" s="99" t="s">
        <v>36</v>
      </c>
      <c r="V106" s="99"/>
      <c r="W106" s="99"/>
      <c r="X106" s="136" t="s">
        <v>129</v>
      </c>
      <c r="Y106" s="99" t="s">
        <v>129</v>
      </c>
      <c r="Z106" s="51">
        <v>0</v>
      </c>
      <c r="AA106" s="51">
        <v>0</v>
      </c>
      <c r="AB106" s="51">
        <v>0</v>
      </c>
      <c r="AC106" s="51">
        <v>0</v>
      </c>
      <c r="AD106" s="151">
        <f t="shared" si="24"/>
        <v>0</v>
      </c>
      <c r="AE106" s="151">
        <f t="shared" si="25"/>
        <v>0</v>
      </c>
      <c r="AF106" s="151">
        <f t="shared" si="26"/>
        <v>242000</v>
      </c>
    </row>
    <row r="107" spans="1:32" ht="58.5" x14ac:dyDescent="0.2">
      <c r="A107" s="18">
        <v>102</v>
      </c>
      <c r="B107" s="105" t="s">
        <v>265</v>
      </c>
      <c r="C107" s="110" t="s">
        <v>266</v>
      </c>
      <c r="D107" s="36" t="s">
        <v>58</v>
      </c>
      <c r="E107" s="36" t="s">
        <v>34</v>
      </c>
      <c r="F107" s="37" t="s">
        <v>33</v>
      </c>
      <c r="G107" s="36" t="s">
        <v>35</v>
      </c>
      <c r="H107" s="38">
        <f>I107+J107+K107</f>
        <v>12</v>
      </c>
      <c r="I107" s="38">
        <v>12</v>
      </c>
      <c r="J107" s="47">
        <v>0</v>
      </c>
      <c r="K107" s="40">
        <v>0</v>
      </c>
      <c r="L107" s="107">
        <f>M107+N107</f>
        <v>10116</v>
      </c>
      <c r="M107" s="38">
        <v>10116</v>
      </c>
      <c r="N107" s="38">
        <v>0</v>
      </c>
      <c r="O107" s="106">
        <f>P107+Q107</f>
        <v>40464</v>
      </c>
      <c r="P107" s="38">
        <v>40464</v>
      </c>
      <c r="Q107" s="38">
        <v>0</v>
      </c>
      <c r="R107" s="149">
        <f t="shared" si="35"/>
        <v>50580</v>
      </c>
      <c r="S107" s="106">
        <f t="shared" si="37"/>
        <v>3372</v>
      </c>
      <c r="T107" s="106">
        <v>0</v>
      </c>
      <c r="U107" s="99" t="s">
        <v>36</v>
      </c>
      <c r="V107" s="99"/>
      <c r="W107" s="99"/>
      <c r="X107" s="136" t="s">
        <v>128</v>
      </c>
      <c r="Y107" s="99" t="s">
        <v>129</v>
      </c>
      <c r="Z107" s="125">
        <v>12</v>
      </c>
      <c r="AA107" s="125">
        <v>4</v>
      </c>
      <c r="AB107" s="51">
        <v>0</v>
      </c>
      <c r="AC107" s="51">
        <v>0</v>
      </c>
      <c r="AD107" s="151">
        <f t="shared" si="24"/>
        <v>4800</v>
      </c>
      <c r="AE107" s="151">
        <f t="shared" si="25"/>
        <v>0</v>
      </c>
      <c r="AF107" s="151">
        <f t="shared" si="26"/>
        <v>45264</v>
      </c>
    </row>
    <row r="108" spans="1:32" ht="68.25" x14ac:dyDescent="0.2">
      <c r="A108" s="18">
        <v>103</v>
      </c>
      <c r="B108" s="105" t="s">
        <v>267</v>
      </c>
      <c r="C108" s="110" t="s">
        <v>268</v>
      </c>
      <c r="D108" s="36" t="s">
        <v>58</v>
      </c>
      <c r="E108" s="36" t="s">
        <v>269</v>
      </c>
      <c r="F108" s="37" t="s">
        <v>34</v>
      </c>
      <c r="G108" s="36" t="s">
        <v>35</v>
      </c>
      <c r="H108" s="38">
        <v>20</v>
      </c>
      <c r="I108" s="38">
        <v>20</v>
      </c>
      <c r="J108" s="47">
        <v>0</v>
      </c>
      <c r="K108" s="40">
        <v>0</v>
      </c>
      <c r="L108" s="107">
        <f>M108+N108</f>
        <v>110000</v>
      </c>
      <c r="M108" s="38">
        <v>110000</v>
      </c>
      <c r="N108" s="38">
        <v>0</v>
      </c>
      <c r="O108" s="108">
        <v>440000</v>
      </c>
      <c r="P108" s="38">
        <v>440000</v>
      </c>
      <c r="Q108" s="38">
        <v>0</v>
      </c>
      <c r="R108" s="149">
        <f>L108+O108</f>
        <v>550000</v>
      </c>
      <c r="S108" s="106">
        <f t="shared" si="37"/>
        <v>22000</v>
      </c>
      <c r="T108" s="106">
        <v>0</v>
      </c>
      <c r="U108" s="99" t="s">
        <v>36</v>
      </c>
      <c r="V108" s="99"/>
      <c r="W108" s="99"/>
      <c r="X108" s="136" t="s">
        <v>129</v>
      </c>
      <c r="Y108" s="99" t="s">
        <v>129</v>
      </c>
      <c r="Z108" s="51">
        <v>0</v>
      </c>
      <c r="AA108" s="51">
        <v>0</v>
      </c>
      <c r="AB108" s="51">
        <v>0</v>
      </c>
      <c r="AC108" s="51">
        <v>0</v>
      </c>
      <c r="AD108" s="151">
        <f t="shared" si="24"/>
        <v>0</v>
      </c>
      <c r="AE108" s="151">
        <f t="shared" si="25"/>
        <v>0</v>
      </c>
      <c r="AF108" s="151">
        <f t="shared" si="26"/>
        <v>440000</v>
      </c>
    </row>
    <row r="109" spans="1:32" ht="39" x14ac:dyDescent="0.2">
      <c r="A109" s="18">
        <v>104</v>
      </c>
      <c r="B109" s="105" t="s">
        <v>270</v>
      </c>
      <c r="C109" s="110" t="s">
        <v>268</v>
      </c>
      <c r="D109" s="36" t="s">
        <v>58</v>
      </c>
      <c r="E109" s="36" t="s">
        <v>269</v>
      </c>
      <c r="F109" s="37" t="s">
        <v>34</v>
      </c>
      <c r="G109" s="36" t="s">
        <v>35</v>
      </c>
      <c r="H109" s="38">
        <f t="shared" si="36"/>
        <v>40</v>
      </c>
      <c r="I109" s="38">
        <v>40</v>
      </c>
      <c r="J109" s="47">
        <v>0</v>
      </c>
      <c r="K109" s="40">
        <v>0</v>
      </c>
      <c r="L109" s="107">
        <f>M109+N109</f>
        <v>784639</v>
      </c>
      <c r="M109" s="38">
        <v>784639</v>
      </c>
      <c r="N109" s="38">
        <v>0</v>
      </c>
      <c r="O109" s="106">
        <f t="shared" si="32"/>
        <v>880000</v>
      </c>
      <c r="P109" s="38">
        <v>880000</v>
      </c>
      <c r="Q109" s="38">
        <v>0</v>
      </c>
      <c r="R109" s="149">
        <f>L109+O109</f>
        <v>1664639</v>
      </c>
      <c r="S109" s="106">
        <f t="shared" si="37"/>
        <v>22000</v>
      </c>
      <c r="T109" s="106">
        <v>0</v>
      </c>
      <c r="U109" s="99" t="s">
        <v>36</v>
      </c>
      <c r="V109" s="99"/>
      <c r="W109" s="99"/>
      <c r="X109" s="136" t="s">
        <v>129</v>
      </c>
      <c r="Y109" s="99" t="s">
        <v>129</v>
      </c>
      <c r="Z109" s="51">
        <v>0</v>
      </c>
      <c r="AA109" s="51">
        <v>0</v>
      </c>
      <c r="AB109" s="51">
        <v>0</v>
      </c>
      <c r="AC109" s="51">
        <v>0</v>
      </c>
      <c r="AD109" s="151">
        <f t="shared" si="24"/>
        <v>0</v>
      </c>
      <c r="AE109" s="151">
        <f t="shared" si="25"/>
        <v>0</v>
      </c>
      <c r="AF109" s="151">
        <f t="shared" si="26"/>
        <v>880000</v>
      </c>
    </row>
    <row r="110" spans="1:32" ht="87.75" x14ac:dyDescent="0.2">
      <c r="A110" s="18">
        <v>105</v>
      </c>
      <c r="B110" s="19" t="s">
        <v>271</v>
      </c>
      <c r="C110" s="20" t="s">
        <v>272</v>
      </c>
      <c r="D110" s="21" t="s">
        <v>189</v>
      </c>
      <c r="E110" s="21" t="s">
        <v>132</v>
      </c>
      <c r="F110" s="22" t="s">
        <v>34</v>
      </c>
      <c r="G110" s="21" t="s">
        <v>35</v>
      </c>
      <c r="H110" s="23">
        <v>60</v>
      </c>
      <c r="I110" s="23">
        <v>60</v>
      </c>
      <c r="J110" s="24">
        <v>0</v>
      </c>
      <c r="K110" s="25">
        <v>0</v>
      </c>
      <c r="L110" s="26">
        <v>1680000</v>
      </c>
      <c r="M110" s="27">
        <v>1680000</v>
      </c>
      <c r="N110" s="27">
        <v>0</v>
      </c>
      <c r="O110" s="29">
        <v>1320000</v>
      </c>
      <c r="P110" s="27">
        <v>1320000</v>
      </c>
      <c r="Q110" s="27">
        <v>0</v>
      </c>
      <c r="R110" s="76">
        <f>L110+O110</f>
        <v>3000000</v>
      </c>
      <c r="S110" s="29">
        <f t="shared" si="37"/>
        <v>22000</v>
      </c>
      <c r="T110" s="29" t="e">
        <f>Q110/K110</f>
        <v>#DIV/0!</v>
      </c>
      <c r="U110" s="51" t="s">
        <v>36</v>
      </c>
      <c r="V110" s="51"/>
      <c r="W110" s="51"/>
      <c r="X110" s="131" t="s">
        <v>43</v>
      </c>
      <c r="Y110" s="51" t="s">
        <v>37</v>
      </c>
      <c r="Z110" s="118">
        <v>60</v>
      </c>
      <c r="AA110" s="118">
        <v>3</v>
      </c>
      <c r="AB110" s="51">
        <v>0</v>
      </c>
      <c r="AC110" s="51">
        <v>0</v>
      </c>
      <c r="AD110" s="151">
        <f t="shared" si="24"/>
        <v>18000</v>
      </c>
      <c r="AE110" s="151">
        <f t="shared" si="25"/>
        <v>0</v>
      </c>
      <c r="AF110" s="151">
        <f t="shared" si="26"/>
        <v>1338000</v>
      </c>
    </row>
    <row r="111" spans="1:32" ht="39" x14ac:dyDescent="0.2">
      <c r="A111" s="18">
        <v>106</v>
      </c>
      <c r="B111" s="19" t="s">
        <v>273</v>
      </c>
      <c r="C111" s="20" t="s">
        <v>274</v>
      </c>
      <c r="D111" s="21" t="s">
        <v>189</v>
      </c>
      <c r="E111" s="21" t="s">
        <v>80</v>
      </c>
      <c r="F111" s="22" t="s">
        <v>54</v>
      </c>
      <c r="G111" s="21" t="s">
        <v>55</v>
      </c>
      <c r="H111" s="23">
        <v>46</v>
      </c>
      <c r="I111" s="23">
        <v>46</v>
      </c>
      <c r="J111" s="24">
        <v>0</v>
      </c>
      <c r="K111" s="25">
        <v>0</v>
      </c>
      <c r="L111" s="26">
        <v>3127184</v>
      </c>
      <c r="M111" s="27">
        <v>3127184</v>
      </c>
      <c r="N111" s="27">
        <v>0</v>
      </c>
      <c r="O111" s="29">
        <v>1012000</v>
      </c>
      <c r="P111" s="27">
        <v>1012000</v>
      </c>
      <c r="Q111" s="27">
        <v>0</v>
      </c>
      <c r="R111" s="76">
        <f t="shared" ref="R111:R113" si="38">L111+O111</f>
        <v>4139184</v>
      </c>
      <c r="S111" s="29">
        <f t="shared" si="37"/>
        <v>22000</v>
      </c>
      <c r="T111" s="29" t="e">
        <f>Q111/K111</f>
        <v>#DIV/0!</v>
      </c>
      <c r="U111" s="51" t="s">
        <v>36</v>
      </c>
      <c r="V111" s="51"/>
      <c r="W111" s="51"/>
      <c r="X111" s="131" t="s">
        <v>43</v>
      </c>
      <c r="Y111" s="51" t="s">
        <v>37</v>
      </c>
      <c r="Z111" s="118">
        <v>46</v>
      </c>
      <c r="AA111" s="118">
        <v>1</v>
      </c>
      <c r="AB111" s="51">
        <v>0</v>
      </c>
      <c r="AC111" s="51">
        <v>0</v>
      </c>
      <c r="AD111" s="151">
        <f t="shared" si="24"/>
        <v>4600</v>
      </c>
      <c r="AE111" s="151">
        <f t="shared" si="25"/>
        <v>0</v>
      </c>
      <c r="AF111" s="151">
        <f t="shared" si="26"/>
        <v>1016600</v>
      </c>
    </row>
    <row r="112" spans="1:32" ht="48.75" x14ac:dyDescent="0.2">
      <c r="A112" s="18">
        <v>107</v>
      </c>
      <c r="B112" s="19" t="s">
        <v>275</v>
      </c>
      <c r="C112" s="20" t="s">
        <v>276</v>
      </c>
      <c r="D112" s="21" t="s">
        <v>189</v>
      </c>
      <c r="E112" s="21" t="s">
        <v>80</v>
      </c>
      <c r="F112" s="22" t="s">
        <v>53</v>
      </c>
      <c r="G112" s="21" t="s">
        <v>55</v>
      </c>
      <c r="H112" s="23">
        <v>26</v>
      </c>
      <c r="I112" s="23">
        <v>26</v>
      </c>
      <c r="J112" s="24">
        <v>0</v>
      </c>
      <c r="K112" s="25">
        <v>0</v>
      </c>
      <c r="L112" s="26">
        <v>853651</v>
      </c>
      <c r="M112" s="27">
        <v>853651</v>
      </c>
      <c r="N112" s="27">
        <v>0</v>
      </c>
      <c r="O112" s="29">
        <f>P112+Q112</f>
        <v>572000</v>
      </c>
      <c r="P112" s="27">
        <v>572000</v>
      </c>
      <c r="Q112" s="27">
        <v>0</v>
      </c>
      <c r="R112" s="76">
        <f t="shared" si="38"/>
        <v>1425651</v>
      </c>
      <c r="S112" s="29">
        <f t="shared" si="37"/>
        <v>22000</v>
      </c>
      <c r="T112" s="29" t="e">
        <f>Q112/K112</f>
        <v>#DIV/0!</v>
      </c>
      <c r="U112" s="51" t="s">
        <v>36</v>
      </c>
      <c r="V112" s="51"/>
      <c r="W112" s="51"/>
      <c r="X112" s="131" t="s">
        <v>43</v>
      </c>
      <c r="Y112" s="51" t="s">
        <v>37</v>
      </c>
      <c r="Z112" s="51">
        <v>0</v>
      </c>
      <c r="AA112" s="51">
        <v>0</v>
      </c>
      <c r="AB112" s="51">
        <v>0</v>
      </c>
      <c r="AC112" s="51">
        <v>0</v>
      </c>
      <c r="AD112" s="151">
        <f t="shared" si="24"/>
        <v>0</v>
      </c>
      <c r="AE112" s="151">
        <f t="shared" si="25"/>
        <v>0</v>
      </c>
      <c r="AF112" s="151">
        <f t="shared" si="26"/>
        <v>572000</v>
      </c>
    </row>
    <row r="113" spans="1:38" ht="58.5" x14ac:dyDescent="0.2">
      <c r="A113" s="18">
        <v>108</v>
      </c>
      <c r="B113" s="19" t="s">
        <v>277</v>
      </c>
      <c r="C113" s="20" t="s">
        <v>278</v>
      </c>
      <c r="D113" s="21" t="s">
        <v>279</v>
      </c>
      <c r="E113" s="21" t="s">
        <v>67</v>
      </c>
      <c r="F113" s="22" t="s">
        <v>34</v>
      </c>
      <c r="G113" s="21" t="s">
        <v>35</v>
      </c>
      <c r="H113" s="23">
        <f t="shared" ref="H113" si="39">I113+J113+K113</f>
        <v>45</v>
      </c>
      <c r="I113" s="23">
        <v>45</v>
      </c>
      <c r="J113" s="24"/>
      <c r="K113" s="25"/>
      <c r="L113" s="76">
        <f t="shared" ref="L113" si="40">M113+N113</f>
        <v>147285.21</v>
      </c>
      <c r="M113" s="77">
        <v>147285.21</v>
      </c>
      <c r="N113" s="77"/>
      <c r="O113" s="29">
        <f t="shared" ref="O113" si="41">P113+Q113</f>
        <v>589140.84</v>
      </c>
      <c r="P113" s="77">
        <v>589140.84</v>
      </c>
      <c r="Q113" s="77"/>
      <c r="R113" s="76">
        <f t="shared" si="38"/>
        <v>736426.04999999993</v>
      </c>
      <c r="S113" s="150">
        <v>646</v>
      </c>
      <c r="T113" s="151" t="s">
        <v>36</v>
      </c>
      <c r="U113" s="98" t="s">
        <v>37</v>
      </c>
      <c r="V113" s="98" t="s">
        <v>37</v>
      </c>
      <c r="W113" s="31"/>
      <c r="X113" s="31"/>
      <c r="Y113" s="46"/>
      <c r="Z113" s="51">
        <v>0</v>
      </c>
      <c r="AA113" s="51">
        <v>0</v>
      </c>
      <c r="AB113" s="51">
        <v>0</v>
      </c>
      <c r="AC113" s="51">
        <v>0</v>
      </c>
      <c r="AD113" s="151">
        <f t="shared" si="24"/>
        <v>0</v>
      </c>
      <c r="AE113" s="151">
        <f t="shared" si="25"/>
        <v>0</v>
      </c>
      <c r="AF113" s="151">
        <f t="shared" si="26"/>
        <v>589140.84</v>
      </c>
    </row>
    <row r="114" spans="1:38" ht="78" x14ac:dyDescent="0.2">
      <c r="A114" s="18">
        <v>109</v>
      </c>
      <c r="B114" s="34" t="s">
        <v>280</v>
      </c>
      <c r="C114" s="35" t="s">
        <v>281</v>
      </c>
      <c r="D114" s="36" t="s">
        <v>282</v>
      </c>
      <c r="E114" s="36" t="s">
        <v>144</v>
      </c>
      <c r="F114" s="37" t="s">
        <v>34</v>
      </c>
      <c r="G114" s="36" t="s">
        <v>35</v>
      </c>
      <c r="H114" s="38">
        <f>I114+J114+K114</f>
        <v>30</v>
      </c>
      <c r="I114" s="38">
        <v>30</v>
      </c>
      <c r="J114" s="47">
        <v>0</v>
      </c>
      <c r="K114" s="40">
        <v>0</v>
      </c>
      <c r="L114" s="107">
        <f>M114+N114</f>
        <v>679640</v>
      </c>
      <c r="M114" s="38">
        <v>679640</v>
      </c>
      <c r="N114" s="38">
        <v>0</v>
      </c>
      <c r="O114" s="106">
        <f>P114+Q114</f>
        <v>660000</v>
      </c>
      <c r="P114" s="38">
        <v>660000</v>
      </c>
      <c r="Q114" s="38">
        <v>0</v>
      </c>
      <c r="R114" s="149">
        <f>L114+O114</f>
        <v>1339640</v>
      </c>
      <c r="S114" s="106">
        <f t="shared" ref="S114:S125" si="42">P114/(I114+J114)</f>
        <v>22000</v>
      </c>
      <c r="T114" s="106">
        <v>0</v>
      </c>
      <c r="U114" s="99" t="s">
        <v>36</v>
      </c>
      <c r="V114" s="111"/>
      <c r="W114" s="111"/>
      <c r="X114" s="136" t="s">
        <v>129</v>
      </c>
      <c r="Y114" s="99" t="s">
        <v>129</v>
      </c>
      <c r="Z114" s="127">
        <v>30</v>
      </c>
      <c r="AA114" s="127">
        <v>4</v>
      </c>
      <c r="AB114" s="51">
        <v>0</v>
      </c>
      <c r="AC114" s="51">
        <v>0</v>
      </c>
      <c r="AD114" s="151">
        <f t="shared" si="24"/>
        <v>12000</v>
      </c>
      <c r="AE114" s="151">
        <f t="shared" si="25"/>
        <v>0</v>
      </c>
      <c r="AF114" s="151">
        <f t="shared" si="26"/>
        <v>672000</v>
      </c>
    </row>
    <row r="115" spans="1:38" ht="58.5" x14ac:dyDescent="0.2">
      <c r="A115" s="18">
        <v>110</v>
      </c>
      <c r="B115" s="34" t="s">
        <v>283</v>
      </c>
      <c r="C115" s="35" t="s">
        <v>284</v>
      </c>
      <c r="D115" s="36" t="s">
        <v>282</v>
      </c>
      <c r="E115" s="36" t="s">
        <v>121</v>
      </c>
      <c r="F115" s="37" t="s">
        <v>34</v>
      </c>
      <c r="G115" s="36" t="s">
        <v>35</v>
      </c>
      <c r="H115" s="38">
        <f t="shared" ref="H115:H120" si="43">I115+J115+K115</f>
        <v>50</v>
      </c>
      <c r="I115" s="38">
        <v>50</v>
      </c>
      <c r="J115" s="47">
        <v>0</v>
      </c>
      <c r="K115" s="40">
        <v>0</v>
      </c>
      <c r="L115" s="107">
        <f t="shared" ref="L115:L125" si="44">M115+N115</f>
        <v>231400</v>
      </c>
      <c r="M115" s="38">
        <v>231400</v>
      </c>
      <c r="N115" s="38">
        <v>0</v>
      </c>
      <c r="O115" s="106">
        <f t="shared" ref="O115:O120" si="45">P115+Q115</f>
        <v>925600</v>
      </c>
      <c r="P115" s="38">
        <v>925600</v>
      </c>
      <c r="Q115" s="38">
        <v>0</v>
      </c>
      <c r="R115" s="149">
        <f t="shared" ref="R115:R120" si="46">L115+O115</f>
        <v>1157000</v>
      </c>
      <c r="S115" s="106">
        <f t="shared" si="42"/>
        <v>18512</v>
      </c>
      <c r="T115" s="106">
        <v>0</v>
      </c>
      <c r="U115" s="99" t="s">
        <v>36</v>
      </c>
      <c r="V115" s="111"/>
      <c r="W115" s="111"/>
      <c r="X115" s="136" t="s">
        <v>128</v>
      </c>
      <c r="Y115" s="99" t="s">
        <v>129</v>
      </c>
      <c r="Z115" s="127">
        <v>50</v>
      </c>
      <c r="AA115" s="127">
        <v>2</v>
      </c>
      <c r="AB115" s="51">
        <v>0</v>
      </c>
      <c r="AC115" s="51">
        <v>0</v>
      </c>
      <c r="AD115" s="151">
        <f t="shared" si="24"/>
        <v>10000</v>
      </c>
      <c r="AE115" s="151">
        <f t="shared" si="25"/>
        <v>0</v>
      </c>
      <c r="AF115" s="151">
        <f t="shared" si="26"/>
        <v>935600</v>
      </c>
    </row>
    <row r="116" spans="1:38" ht="48.75" x14ac:dyDescent="0.2">
      <c r="A116" s="18">
        <v>111</v>
      </c>
      <c r="B116" s="34" t="s">
        <v>285</v>
      </c>
      <c r="C116" s="35" t="s">
        <v>284</v>
      </c>
      <c r="D116" s="36" t="s">
        <v>282</v>
      </c>
      <c r="E116" s="36" t="s">
        <v>121</v>
      </c>
      <c r="F116" s="37" t="s">
        <v>34</v>
      </c>
      <c r="G116" s="36" t="s">
        <v>35</v>
      </c>
      <c r="H116" s="38">
        <f t="shared" si="43"/>
        <v>22</v>
      </c>
      <c r="I116" s="38">
        <v>22</v>
      </c>
      <c r="J116" s="47">
        <v>0</v>
      </c>
      <c r="K116" s="40">
        <v>0</v>
      </c>
      <c r="L116" s="107">
        <f t="shared" si="44"/>
        <v>302000</v>
      </c>
      <c r="M116" s="38">
        <v>302000</v>
      </c>
      <c r="N116" s="38">
        <v>0</v>
      </c>
      <c r="O116" s="106">
        <f t="shared" si="45"/>
        <v>484000</v>
      </c>
      <c r="P116" s="38">
        <v>484000</v>
      </c>
      <c r="Q116" s="38">
        <v>0</v>
      </c>
      <c r="R116" s="149">
        <f t="shared" si="46"/>
        <v>786000</v>
      </c>
      <c r="S116" s="106">
        <f t="shared" si="42"/>
        <v>22000</v>
      </c>
      <c r="T116" s="106">
        <v>0</v>
      </c>
      <c r="U116" s="99" t="s">
        <v>36</v>
      </c>
      <c r="V116" s="111"/>
      <c r="W116" s="111"/>
      <c r="X116" s="136" t="s">
        <v>128</v>
      </c>
      <c r="Y116" s="99" t="s">
        <v>129</v>
      </c>
      <c r="Z116" s="127">
        <v>22</v>
      </c>
      <c r="AA116" s="127">
        <v>4</v>
      </c>
      <c r="AB116" s="51">
        <v>0</v>
      </c>
      <c r="AC116" s="51">
        <v>0</v>
      </c>
      <c r="AD116" s="151">
        <f t="shared" si="24"/>
        <v>8800</v>
      </c>
      <c r="AE116" s="151">
        <f t="shared" si="25"/>
        <v>0</v>
      </c>
      <c r="AF116" s="151">
        <f t="shared" si="26"/>
        <v>492800</v>
      </c>
    </row>
    <row r="117" spans="1:38" ht="58.5" x14ac:dyDescent="0.2">
      <c r="A117" s="18">
        <v>112</v>
      </c>
      <c r="B117" s="34" t="s">
        <v>286</v>
      </c>
      <c r="C117" s="35" t="s">
        <v>284</v>
      </c>
      <c r="D117" s="36" t="s">
        <v>282</v>
      </c>
      <c r="E117" s="36" t="s">
        <v>121</v>
      </c>
      <c r="F117" s="37" t="s">
        <v>34</v>
      </c>
      <c r="G117" s="36" t="s">
        <v>35</v>
      </c>
      <c r="H117" s="38">
        <f t="shared" si="43"/>
        <v>16</v>
      </c>
      <c r="I117" s="38">
        <v>16</v>
      </c>
      <c r="J117" s="47">
        <v>0</v>
      </c>
      <c r="K117" s="40">
        <v>0</v>
      </c>
      <c r="L117" s="107">
        <f t="shared" si="44"/>
        <v>77660</v>
      </c>
      <c r="M117" s="38">
        <v>77660</v>
      </c>
      <c r="N117" s="38">
        <v>0</v>
      </c>
      <c r="O117" s="106">
        <f t="shared" si="45"/>
        <v>310640</v>
      </c>
      <c r="P117" s="38">
        <v>310640</v>
      </c>
      <c r="Q117" s="38">
        <v>0</v>
      </c>
      <c r="R117" s="149">
        <f t="shared" si="46"/>
        <v>388300</v>
      </c>
      <c r="S117" s="106">
        <f t="shared" si="42"/>
        <v>19415</v>
      </c>
      <c r="T117" s="106">
        <v>0</v>
      </c>
      <c r="U117" s="99" t="s">
        <v>36</v>
      </c>
      <c r="V117" s="111"/>
      <c r="W117" s="111"/>
      <c r="X117" s="136" t="s">
        <v>128</v>
      </c>
      <c r="Y117" s="99" t="s">
        <v>129</v>
      </c>
      <c r="Z117" s="127">
        <v>16</v>
      </c>
      <c r="AA117" s="127">
        <v>2</v>
      </c>
      <c r="AB117" s="51">
        <v>0</v>
      </c>
      <c r="AC117" s="51">
        <v>0</v>
      </c>
      <c r="AD117" s="151">
        <f t="shared" si="24"/>
        <v>3200</v>
      </c>
      <c r="AE117" s="151">
        <f t="shared" si="25"/>
        <v>0</v>
      </c>
      <c r="AF117" s="151">
        <f t="shared" si="26"/>
        <v>313840</v>
      </c>
    </row>
    <row r="118" spans="1:38" ht="58.5" x14ac:dyDescent="0.2">
      <c r="A118" s="18">
        <v>113</v>
      </c>
      <c r="B118" s="34" t="s">
        <v>287</v>
      </c>
      <c r="C118" s="35" t="s">
        <v>284</v>
      </c>
      <c r="D118" s="36" t="s">
        <v>282</v>
      </c>
      <c r="E118" s="36" t="s">
        <v>121</v>
      </c>
      <c r="F118" s="37" t="s">
        <v>34</v>
      </c>
      <c r="G118" s="36" t="s">
        <v>35</v>
      </c>
      <c r="H118" s="38">
        <f t="shared" si="43"/>
        <v>32</v>
      </c>
      <c r="I118" s="38">
        <v>32</v>
      </c>
      <c r="J118" s="47">
        <v>0</v>
      </c>
      <c r="K118" s="40">
        <v>0</v>
      </c>
      <c r="L118" s="107">
        <f t="shared" si="44"/>
        <v>31000</v>
      </c>
      <c r="M118" s="38">
        <v>31000</v>
      </c>
      <c r="N118" s="38">
        <v>0</v>
      </c>
      <c r="O118" s="106">
        <f t="shared" si="45"/>
        <v>124000</v>
      </c>
      <c r="P118" s="38">
        <v>124000</v>
      </c>
      <c r="Q118" s="38">
        <v>0</v>
      </c>
      <c r="R118" s="149">
        <f t="shared" si="46"/>
        <v>155000</v>
      </c>
      <c r="S118" s="106">
        <f t="shared" si="42"/>
        <v>3875</v>
      </c>
      <c r="T118" s="106">
        <v>0</v>
      </c>
      <c r="U118" s="99" t="s">
        <v>36</v>
      </c>
      <c r="V118" s="111"/>
      <c r="W118" s="111"/>
      <c r="X118" s="136" t="s">
        <v>128</v>
      </c>
      <c r="Y118" s="99" t="s">
        <v>129</v>
      </c>
      <c r="Z118" s="126">
        <v>32</v>
      </c>
      <c r="AA118" s="126">
        <v>4</v>
      </c>
      <c r="AB118" s="51">
        <v>0</v>
      </c>
      <c r="AC118" s="51">
        <v>0</v>
      </c>
      <c r="AD118" s="151">
        <f t="shared" si="24"/>
        <v>12800</v>
      </c>
      <c r="AE118" s="151">
        <f t="shared" si="25"/>
        <v>0</v>
      </c>
      <c r="AF118" s="151">
        <f t="shared" si="26"/>
        <v>136800</v>
      </c>
    </row>
    <row r="119" spans="1:38" ht="68.25" x14ac:dyDescent="0.2">
      <c r="A119" s="18">
        <v>114</v>
      </c>
      <c r="B119" s="34" t="s">
        <v>288</v>
      </c>
      <c r="C119" s="35" t="s">
        <v>289</v>
      </c>
      <c r="D119" s="36" t="s">
        <v>282</v>
      </c>
      <c r="E119" s="36" t="s">
        <v>33</v>
      </c>
      <c r="F119" s="37" t="s">
        <v>41</v>
      </c>
      <c r="G119" s="36" t="s">
        <v>42</v>
      </c>
      <c r="H119" s="38">
        <f t="shared" si="43"/>
        <v>5</v>
      </c>
      <c r="I119" s="38">
        <v>5</v>
      </c>
      <c r="J119" s="47">
        <v>0</v>
      </c>
      <c r="K119" s="40">
        <v>0</v>
      </c>
      <c r="L119" s="107">
        <f t="shared" si="44"/>
        <v>9487</v>
      </c>
      <c r="M119" s="38">
        <v>9487</v>
      </c>
      <c r="N119" s="38">
        <v>0</v>
      </c>
      <c r="O119" s="106">
        <f t="shared" si="45"/>
        <v>37948</v>
      </c>
      <c r="P119" s="38">
        <v>37948</v>
      </c>
      <c r="Q119" s="38">
        <v>0</v>
      </c>
      <c r="R119" s="149">
        <f t="shared" si="46"/>
        <v>47435</v>
      </c>
      <c r="S119" s="106">
        <f t="shared" si="42"/>
        <v>7589.6</v>
      </c>
      <c r="T119" s="106">
        <v>0</v>
      </c>
      <c r="U119" s="99" t="s">
        <v>36</v>
      </c>
      <c r="V119" s="111"/>
      <c r="W119" s="111"/>
      <c r="X119" s="136" t="s">
        <v>128</v>
      </c>
      <c r="Y119" s="99" t="s">
        <v>129</v>
      </c>
      <c r="Z119" s="126">
        <v>5</v>
      </c>
      <c r="AA119" s="126">
        <v>9</v>
      </c>
      <c r="AB119" s="51">
        <v>0</v>
      </c>
      <c r="AC119" s="51">
        <v>0</v>
      </c>
      <c r="AD119" s="151">
        <f t="shared" si="24"/>
        <v>4500</v>
      </c>
      <c r="AE119" s="151">
        <f t="shared" si="25"/>
        <v>0</v>
      </c>
      <c r="AF119" s="151">
        <f t="shared" si="26"/>
        <v>42448</v>
      </c>
    </row>
    <row r="120" spans="1:38" ht="58.5" x14ac:dyDescent="0.2">
      <c r="A120" s="18">
        <v>115</v>
      </c>
      <c r="B120" s="34" t="s">
        <v>290</v>
      </c>
      <c r="C120" s="35" t="s">
        <v>291</v>
      </c>
      <c r="D120" s="36" t="s">
        <v>282</v>
      </c>
      <c r="E120" s="36" t="s">
        <v>87</v>
      </c>
      <c r="F120" s="37" t="s">
        <v>54</v>
      </c>
      <c r="G120" s="36" t="s">
        <v>42</v>
      </c>
      <c r="H120" s="38">
        <f t="shared" si="43"/>
        <v>9</v>
      </c>
      <c r="I120" s="38">
        <v>9</v>
      </c>
      <c r="J120" s="47">
        <v>0</v>
      </c>
      <c r="K120" s="40">
        <v>0</v>
      </c>
      <c r="L120" s="107">
        <f t="shared" si="44"/>
        <v>36045</v>
      </c>
      <c r="M120" s="38">
        <v>36045</v>
      </c>
      <c r="N120" s="38">
        <v>0</v>
      </c>
      <c r="O120" s="106">
        <f t="shared" si="45"/>
        <v>144173</v>
      </c>
      <c r="P120" s="38">
        <v>144173</v>
      </c>
      <c r="Q120" s="38">
        <v>0</v>
      </c>
      <c r="R120" s="149">
        <f t="shared" si="46"/>
        <v>180218</v>
      </c>
      <c r="S120" s="106">
        <f t="shared" si="42"/>
        <v>16019.222222222223</v>
      </c>
      <c r="T120" s="106">
        <v>0</v>
      </c>
      <c r="U120" s="99" t="s">
        <v>36</v>
      </c>
      <c r="V120" s="111"/>
      <c r="W120" s="111"/>
      <c r="X120" s="136" t="s">
        <v>128</v>
      </c>
      <c r="Y120" s="99" t="s">
        <v>129</v>
      </c>
      <c r="Z120" s="126">
        <v>9</v>
      </c>
      <c r="AA120" s="126">
        <v>4</v>
      </c>
      <c r="AB120" s="51">
        <v>0</v>
      </c>
      <c r="AC120" s="51">
        <v>0</v>
      </c>
      <c r="AD120" s="151">
        <f t="shared" si="24"/>
        <v>3600</v>
      </c>
      <c r="AE120" s="151">
        <f t="shared" si="25"/>
        <v>0</v>
      </c>
      <c r="AF120" s="151">
        <f t="shared" si="26"/>
        <v>147773</v>
      </c>
    </row>
    <row r="121" spans="1:38" ht="58.5" x14ac:dyDescent="0.2">
      <c r="A121" s="18">
        <v>116</v>
      </c>
      <c r="B121" s="102" t="s">
        <v>292</v>
      </c>
      <c r="C121" s="102" t="s">
        <v>293</v>
      </c>
      <c r="D121" s="21" t="s">
        <v>294</v>
      </c>
      <c r="E121" s="21" t="s">
        <v>49</v>
      </c>
      <c r="F121" s="21" t="s">
        <v>34</v>
      </c>
      <c r="G121" s="21" t="s">
        <v>35</v>
      </c>
      <c r="H121" s="24">
        <f>I121+J121+K121</f>
        <v>40</v>
      </c>
      <c r="I121" s="24">
        <v>40</v>
      </c>
      <c r="J121" s="24">
        <v>0</v>
      </c>
      <c r="K121" s="24">
        <v>0</v>
      </c>
      <c r="L121" s="24">
        <f t="shared" si="44"/>
        <v>55438</v>
      </c>
      <c r="M121" s="24">
        <v>55438</v>
      </c>
      <c r="N121" s="24">
        <v>0</v>
      </c>
      <c r="O121" s="102">
        <f>P121+Q121</f>
        <v>221752</v>
      </c>
      <c r="P121" s="24">
        <v>221752</v>
      </c>
      <c r="Q121" s="24">
        <v>0</v>
      </c>
      <c r="R121" s="102">
        <f>L121+O121</f>
        <v>277190</v>
      </c>
      <c r="S121" s="102">
        <f t="shared" si="42"/>
        <v>5543.8</v>
      </c>
      <c r="T121" s="102" t="e">
        <f t="shared" ref="T121:T125" si="47">Q121/K121</f>
        <v>#DIV/0!</v>
      </c>
      <c r="U121" s="30" t="s">
        <v>36</v>
      </c>
      <c r="V121" s="30"/>
      <c r="W121" s="30"/>
      <c r="X121" s="128" t="s">
        <v>129</v>
      </c>
      <c r="Y121" s="30" t="s">
        <v>129</v>
      </c>
      <c r="Z121" s="114">
        <v>40</v>
      </c>
      <c r="AA121" s="114">
        <v>4</v>
      </c>
      <c r="AB121" s="51">
        <v>0</v>
      </c>
      <c r="AC121" s="51">
        <v>0</v>
      </c>
      <c r="AD121" s="151">
        <f t="shared" si="24"/>
        <v>16000</v>
      </c>
      <c r="AE121" s="151">
        <f t="shared" si="25"/>
        <v>0</v>
      </c>
      <c r="AF121" s="151">
        <f t="shared" si="26"/>
        <v>237752</v>
      </c>
    </row>
    <row r="122" spans="1:38" ht="87.75" x14ac:dyDescent="0.2">
      <c r="A122" s="18">
        <v>117</v>
      </c>
      <c r="B122" s="102" t="s">
        <v>295</v>
      </c>
      <c r="C122" s="102" t="s">
        <v>296</v>
      </c>
      <c r="D122" s="21" t="s">
        <v>294</v>
      </c>
      <c r="E122" s="21" t="s">
        <v>33</v>
      </c>
      <c r="F122" s="21" t="s">
        <v>67</v>
      </c>
      <c r="G122" s="21" t="s">
        <v>42</v>
      </c>
      <c r="H122" s="24">
        <f>I122+J122+K122</f>
        <v>12</v>
      </c>
      <c r="I122" s="24">
        <v>12</v>
      </c>
      <c r="J122" s="24">
        <v>0</v>
      </c>
      <c r="K122" s="24">
        <v>0</v>
      </c>
      <c r="L122" s="24">
        <f t="shared" si="44"/>
        <v>65000</v>
      </c>
      <c r="M122" s="24">
        <v>65000</v>
      </c>
      <c r="N122" s="24">
        <v>0</v>
      </c>
      <c r="O122" s="102">
        <f>P122+Q122</f>
        <v>257000</v>
      </c>
      <c r="P122" s="24">
        <v>257000</v>
      </c>
      <c r="Q122" s="24">
        <v>0</v>
      </c>
      <c r="R122" s="102">
        <f t="shared" ref="R122:R125" si="48">L122+O122</f>
        <v>322000</v>
      </c>
      <c r="S122" s="102">
        <f t="shared" si="42"/>
        <v>21416.666666666668</v>
      </c>
      <c r="T122" s="102" t="e">
        <f t="shared" si="47"/>
        <v>#DIV/0!</v>
      </c>
      <c r="U122" s="30" t="s">
        <v>36</v>
      </c>
      <c r="V122" s="30"/>
      <c r="W122" s="30"/>
      <c r="X122" s="128" t="s">
        <v>128</v>
      </c>
      <c r="Y122" s="30" t="s">
        <v>129</v>
      </c>
      <c r="Z122" s="114">
        <v>12</v>
      </c>
      <c r="AA122" s="114">
        <v>4</v>
      </c>
      <c r="AB122" s="51">
        <v>0</v>
      </c>
      <c r="AC122" s="51">
        <v>0</v>
      </c>
      <c r="AD122" s="151">
        <f t="shared" si="24"/>
        <v>4800</v>
      </c>
      <c r="AE122" s="151">
        <f t="shared" si="25"/>
        <v>0</v>
      </c>
      <c r="AF122" s="151">
        <f t="shared" si="26"/>
        <v>261800</v>
      </c>
    </row>
    <row r="123" spans="1:38" ht="87.75" x14ac:dyDescent="0.2">
      <c r="A123" s="18">
        <v>118</v>
      </c>
      <c r="B123" s="102" t="s">
        <v>297</v>
      </c>
      <c r="C123" s="102" t="s">
        <v>298</v>
      </c>
      <c r="D123" s="21" t="s">
        <v>294</v>
      </c>
      <c r="E123" s="21" t="s">
        <v>50</v>
      </c>
      <c r="F123" s="21" t="s">
        <v>80</v>
      </c>
      <c r="G123" s="21" t="s">
        <v>55</v>
      </c>
      <c r="H123" s="24">
        <f>I123+J123+K123</f>
        <v>16</v>
      </c>
      <c r="I123" s="24">
        <v>16</v>
      </c>
      <c r="J123" s="24">
        <v>0</v>
      </c>
      <c r="K123" s="24">
        <v>0</v>
      </c>
      <c r="L123" s="24">
        <f t="shared" si="44"/>
        <v>607904</v>
      </c>
      <c r="M123" s="24">
        <v>607904</v>
      </c>
      <c r="N123" s="24">
        <v>0</v>
      </c>
      <c r="O123" s="102">
        <f>P123+Q123</f>
        <v>352000</v>
      </c>
      <c r="P123" s="24">
        <v>352000</v>
      </c>
      <c r="Q123" s="24">
        <v>0</v>
      </c>
      <c r="R123" s="102">
        <f t="shared" si="48"/>
        <v>959904</v>
      </c>
      <c r="S123" s="102">
        <f t="shared" si="42"/>
        <v>22000</v>
      </c>
      <c r="T123" s="102" t="e">
        <f t="shared" si="47"/>
        <v>#DIV/0!</v>
      </c>
      <c r="U123" s="30" t="s">
        <v>36</v>
      </c>
      <c r="V123" s="30"/>
      <c r="W123" s="30"/>
      <c r="X123" s="128" t="s">
        <v>128</v>
      </c>
      <c r="Y123" s="30" t="s">
        <v>129</v>
      </c>
      <c r="Z123" s="51">
        <v>0</v>
      </c>
      <c r="AA123" s="51">
        <v>0</v>
      </c>
      <c r="AB123" s="51">
        <v>0</v>
      </c>
      <c r="AC123" s="51">
        <v>0</v>
      </c>
      <c r="AD123" s="151">
        <f t="shared" si="24"/>
        <v>0</v>
      </c>
      <c r="AE123" s="151">
        <f t="shared" si="25"/>
        <v>0</v>
      </c>
      <c r="AF123" s="151">
        <f t="shared" si="26"/>
        <v>352000</v>
      </c>
    </row>
    <row r="124" spans="1:38" ht="58.5" x14ac:dyDescent="0.2">
      <c r="A124" s="18">
        <v>119</v>
      </c>
      <c r="B124" s="102" t="s">
        <v>299</v>
      </c>
      <c r="C124" s="102" t="s">
        <v>300</v>
      </c>
      <c r="D124" s="21" t="s">
        <v>294</v>
      </c>
      <c r="E124" s="21" t="s">
        <v>90</v>
      </c>
      <c r="F124" s="21" t="s">
        <v>34</v>
      </c>
      <c r="G124" s="21" t="s">
        <v>35</v>
      </c>
      <c r="H124" s="24">
        <f>I124+J124+K124</f>
        <v>5</v>
      </c>
      <c r="I124" s="24">
        <v>5</v>
      </c>
      <c r="J124" s="24">
        <v>0</v>
      </c>
      <c r="K124" s="24">
        <v>0</v>
      </c>
      <c r="L124" s="24">
        <f t="shared" si="44"/>
        <v>12500</v>
      </c>
      <c r="M124" s="24">
        <v>12500</v>
      </c>
      <c r="N124" s="24">
        <v>0</v>
      </c>
      <c r="O124" s="102">
        <f>P124+Q124</f>
        <v>50000</v>
      </c>
      <c r="P124" s="24">
        <v>50000</v>
      </c>
      <c r="Q124" s="24">
        <v>0</v>
      </c>
      <c r="R124" s="102">
        <f t="shared" si="48"/>
        <v>62500</v>
      </c>
      <c r="S124" s="102">
        <f t="shared" si="42"/>
        <v>10000</v>
      </c>
      <c r="T124" s="102" t="e">
        <f t="shared" si="47"/>
        <v>#DIV/0!</v>
      </c>
      <c r="U124" s="30" t="s">
        <v>36</v>
      </c>
      <c r="V124" s="30"/>
      <c r="W124" s="30"/>
      <c r="X124" s="128" t="s">
        <v>128</v>
      </c>
      <c r="Y124" s="30" t="s">
        <v>129</v>
      </c>
      <c r="Z124" s="114">
        <v>5</v>
      </c>
      <c r="AA124" s="114">
        <v>3</v>
      </c>
      <c r="AB124" s="51">
        <v>0</v>
      </c>
      <c r="AC124" s="51">
        <v>0</v>
      </c>
      <c r="AD124" s="151">
        <f t="shared" si="24"/>
        <v>1500</v>
      </c>
      <c r="AE124" s="151">
        <f t="shared" si="25"/>
        <v>0</v>
      </c>
      <c r="AF124" s="151">
        <f t="shared" si="26"/>
        <v>51500</v>
      </c>
    </row>
    <row r="125" spans="1:38" ht="58.5" x14ac:dyDescent="0.2">
      <c r="A125" s="18">
        <v>120</v>
      </c>
      <c r="B125" s="102" t="s">
        <v>301</v>
      </c>
      <c r="C125" s="102" t="s">
        <v>300</v>
      </c>
      <c r="D125" s="21" t="s">
        <v>294</v>
      </c>
      <c r="E125" s="21" t="s">
        <v>90</v>
      </c>
      <c r="F125" s="21" t="s">
        <v>34</v>
      </c>
      <c r="G125" s="21" t="s">
        <v>35</v>
      </c>
      <c r="H125" s="24">
        <f>I125+J125+K125</f>
        <v>16</v>
      </c>
      <c r="I125" s="24">
        <v>16</v>
      </c>
      <c r="J125" s="24">
        <v>0</v>
      </c>
      <c r="K125" s="24">
        <v>0</v>
      </c>
      <c r="L125" s="24">
        <f t="shared" si="44"/>
        <v>40000</v>
      </c>
      <c r="M125" s="24">
        <v>40000</v>
      </c>
      <c r="N125" s="24">
        <v>0</v>
      </c>
      <c r="O125" s="102">
        <f>P125+Q125</f>
        <v>160000</v>
      </c>
      <c r="P125" s="24">
        <v>160000</v>
      </c>
      <c r="Q125" s="24">
        <v>0</v>
      </c>
      <c r="R125" s="102">
        <f t="shared" si="48"/>
        <v>200000</v>
      </c>
      <c r="S125" s="102">
        <f t="shared" si="42"/>
        <v>10000</v>
      </c>
      <c r="T125" s="102" t="e">
        <f t="shared" si="47"/>
        <v>#DIV/0!</v>
      </c>
      <c r="U125" s="30" t="s">
        <v>36</v>
      </c>
      <c r="V125" s="30"/>
      <c r="W125" s="30"/>
      <c r="X125" s="128" t="s">
        <v>128</v>
      </c>
      <c r="Y125" s="30" t="s">
        <v>129</v>
      </c>
      <c r="Z125" s="114">
        <v>16</v>
      </c>
      <c r="AA125" s="114">
        <v>3</v>
      </c>
      <c r="AB125" s="51">
        <v>0</v>
      </c>
      <c r="AC125" s="51">
        <v>0</v>
      </c>
      <c r="AD125" s="151">
        <f t="shared" si="24"/>
        <v>4800</v>
      </c>
      <c r="AE125" s="151">
        <f t="shared" si="25"/>
        <v>0</v>
      </c>
      <c r="AF125" s="151">
        <f t="shared" si="26"/>
        <v>164800</v>
      </c>
    </row>
    <row r="126" spans="1:38" s="1" customFormat="1" x14ac:dyDescent="0.2">
      <c r="G126" s="142"/>
      <c r="H126" s="142"/>
      <c r="I126" s="112"/>
      <c r="J126" s="112"/>
      <c r="K126" s="112"/>
      <c r="L126" s="112"/>
      <c r="M126" s="112"/>
      <c r="N126" s="112"/>
      <c r="O126" s="142"/>
      <c r="P126" s="112"/>
      <c r="Q126" s="112"/>
      <c r="R126" s="142"/>
      <c r="S126" s="142"/>
      <c r="T126" s="142"/>
      <c r="U126" s="112"/>
      <c r="V126" s="112"/>
      <c r="AD126" s="142"/>
      <c r="AE126" s="142"/>
      <c r="AF126" s="142"/>
      <c r="AG126" s="2"/>
      <c r="AH126" s="2"/>
      <c r="AI126" s="2"/>
      <c r="AJ126" s="2"/>
      <c r="AK126" s="78"/>
      <c r="AL126" s="78"/>
    </row>
  </sheetData>
  <autoFilter ref="A1:AF126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4" showButton="0"/>
    <filterColumn colId="15" showButton="0"/>
    <filterColumn colId="20" showButton="0"/>
    <filterColumn colId="21" showButton="0"/>
  </autoFilter>
  <mergeCells count="20">
    <mergeCell ref="AB1:AC3"/>
    <mergeCell ref="AD1:AD4"/>
    <mergeCell ref="AE1:AE4"/>
    <mergeCell ref="AF1:AF4"/>
    <mergeCell ref="U1:W1"/>
    <mergeCell ref="X1:X4"/>
    <mergeCell ref="Y1:Y4"/>
    <mergeCell ref="U2:U4"/>
    <mergeCell ref="V2:V4"/>
    <mergeCell ref="W2:W4"/>
    <mergeCell ref="Z1:AA3"/>
    <mergeCell ref="R1:R4"/>
    <mergeCell ref="S1:S4"/>
    <mergeCell ref="T1:T4"/>
    <mergeCell ref="A1:A4"/>
    <mergeCell ref="B1:B4"/>
    <mergeCell ref="C1:C4"/>
    <mergeCell ref="D1:G3"/>
    <mergeCell ref="H1:K3"/>
    <mergeCell ref="L1:Q3"/>
  </mergeCells>
  <dataValidations count="1">
    <dataValidation allowBlank="1" showInputMessage="1" showErrorMessage="1" prompt="Maluch 2014 - m1_x000a_Kod gminy wg GUS_x000a_(6 cyfr w formacie 999999),_x000a_gdzie:_x000a_- pierwsze dwie to WK_x000a_(kod województwa),_x000a_- trzecia i czwarta to PK_x000a_(kod powiatu),_x000a_- piąta i szósta to GK_x000a_(kod gminy). " sqref="D4:G4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 1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Kolega</dc:creator>
  <cp:lastModifiedBy>Magdalena Kolega</cp:lastModifiedBy>
  <dcterms:created xsi:type="dcterms:W3CDTF">2019-02-08T08:16:08Z</dcterms:created>
  <dcterms:modified xsi:type="dcterms:W3CDTF">2019-02-26T09:24:06Z</dcterms:modified>
</cp:coreProperties>
</file>