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8145" windowWidth="25230" windowHeight="394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_2018" sheetId="10713" r:id="rId14"/>
    <sheet name="Ceny_tygodniowe_UE" sheetId="10608" r:id="rId15"/>
    <sheet name="CENY_LIPIEC_2018" sheetId="10718" r:id="rId16"/>
    <sheet name="Handel_ZESTAWIENIA_I_V_2018" sheetId="10715" r:id="rId17"/>
    <sheet name="Handel zagr. wg krajów 5_18" sheetId="10714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Handel_ZESTAWIENIA_I_V_2018!#REF!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5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22" i="10715" l="1"/>
  <c r="C22" i="10715"/>
  <c r="D19" i="10715"/>
  <c r="D18" i="10715"/>
  <c r="C19" i="10715"/>
  <c r="C18" i="10715"/>
  <c r="D68" i="2304" l="1"/>
  <c r="E68" i="2304"/>
  <c r="E81" i="10713" l="1"/>
  <c r="D81" i="10713"/>
  <c r="E80" i="10713"/>
  <c r="D80" i="10713"/>
  <c r="E79" i="10713"/>
  <c r="D79" i="10713"/>
  <c r="E78" i="10713"/>
  <c r="D78" i="10713"/>
  <c r="E77" i="10713"/>
  <c r="D77" i="10713"/>
  <c r="E76" i="10713"/>
  <c r="D76" i="10713"/>
  <c r="E75" i="10713"/>
  <c r="D75" i="10713"/>
  <c r="E74" i="10713"/>
  <c r="D74" i="10713"/>
  <c r="E73" i="10713"/>
  <c r="D73" i="10713"/>
  <c r="E72" i="10713"/>
  <c r="D72" i="10713"/>
  <c r="E71" i="10713"/>
  <c r="D71" i="10713"/>
  <c r="E70" i="10713"/>
  <c r="D70" i="10713"/>
  <c r="E69" i="10713"/>
  <c r="D69" i="10713"/>
  <c r="E68" i="10713"/>
  <c r="D68" i="10713"/>
  <c r="E67" i="10713"/>
  <c r="D67" i="10713"/>
  <c r="E66" i="10713"/>
  <c r="D66" i="10713"/>
  <c r="E65" i="10713"/>
  <c r="D65" i="10713"/>
  <c r="E64" i="10713"/>
  <c r="D64" i="10713"/>
  <c r="E63" i="10713"/>
  <c r="D63" i="10713"/>
  <c r="E62" i="10713"/>
  <c r="D62" i="10713"/>
  <c r="E61" i="10713"/>
  <c r="D61" i="10713"/>
  <c r="E60" i="10713"/>
  <c r="D60" i="10713"/>
  <c r="E59" i="10713"/>
  <c r="D59" i="10713"/>
  <c r="E58" i="10713"/>
  <c r="D58" i="10713"/>
  <c r="E57" i="10713"/>
  <c r="D57" i="10713"/>
  <c r="E56" i="10713"/>
  <c r="D56" i="10713"/>
  <c r="E55" i="10713"/>
  <c r="D55" i="10713"/>
  <c r="E54" i="10713"/>
  <c r="D54" i="10713"/>
  <c r="E53" i="10713"/>
  <c r="D53" i="10713"/>
  <c r="C35" i="10666" l="1"/>
  <c r="C18" i="10666"/>
  <c r="G90" i="10693" l="1"/>
  <c r="H90" i="10693"/>
  <c r="F98" i="10693"/>
  <c r="F90" i="10693"/>
  <c r="E38" i="10529"/>
  <c r="F38" i="10529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E31" i="10666" l="1"/>
  <c r="C32" i="10666"/>
  <c r="E15" i="10666"/>
  <c r="E14" i="10666"/>
  <c r="E32" i="10666" l="1"/>
  <c r="C33" i="10666"/>
  <c r="E35" i="10666"/>
  <c r="E16" i="10666"/>
  <c r="D90" i="10693"/>
  <c r="E33" i="10666" l="1"/>
  <c r="C34" i="10666"/>
  <c r="E34" i="10666" s="1"/>
  <c r="E17" i="10666"/>
  <c r="E36" i="10666"/>
  <c r="E18" i="10666" l="1"/>
  <c r="E37" i="10666"/>
  <c r="E38" i="10666" l="1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J90" i="10693"/>
  <c r="I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<sst xmlns="http://schemas.openxmlformats.org/spreadsheetml/2006/main" count="3426" uniqueCount="591">
  <si>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</si>
  <si>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</si>
  <si>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</si>
  <si>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</si>
  <si>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</si>
  <si>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</si>
  <si>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</si>
  <si>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</si>
  <si>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</si>
  <si>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</si>
  <si>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</si>
  <si>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</si>
  <si>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</si>
  <si>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</si>
  <si>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</si>
  <si>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</si>
  <si>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</si>
  <si>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</si>
  <si>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</si>
  <si>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</si>
  <si>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</si>
  <si>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</si>
  <si>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</si>
  <si>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</si>
  <si>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</si>
  <si>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</si>
  <si>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</si>
  <si>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</si>
  <si>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</si>
  <si>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</si>
  <si>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</si>
  <si>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</si>
  <si>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</si>
  <si>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</si>
  <si>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</si>
  <si>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</si>
  <si>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</si>
  <si>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</si>
  <si>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</si>
  <si>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</si>
  <si>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</si>
  <si>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</si>
  <si>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</si>
  <si>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</si>
  <si>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</si>
  <si>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</si>
  <si>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</si>
  <si>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</si>
  <si>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</si>
  <si>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</si>
  <si>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</si>
  <si>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</si>
  <si>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</si>
  <si>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</si>
  <si>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</si>
  <si>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</si>
  <si>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</si>
  <si>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</si>
  <si>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</si>
  <si>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</si>
  <si>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</si>
  <si>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</si>
  <si>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</si>
  <si>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</si>
  <si>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</si>
  <si>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</si>
  <si>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</si>
  <si>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</si>
  <si>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</si>
  <si>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</si>
  <si>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</si>
  <si>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</si>
  <si>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</si>
  <si>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</si>
  <si>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</si>
  <si>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</si>
  <si>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</si>
  <si>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</si>
  <si>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</si>
  <si>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</si>
  <si>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</si>
  <si>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</si>
  <si>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</si>
  <si>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</si>
  <si>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</si>
  <si>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</si>
  <si>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</si>
  <si>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</si>
  <si>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</si>
  <si>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</si>
  <si>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</si>
  <si>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</si>
  <si>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</si>
  <si>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</si>
  <si>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</si>
  <si>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</si>
  <si>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</si>
  <si>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</si>
  <si>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</si>
  <si>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</si>
  <si>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</si>
  <si>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</si>
  <si>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</si>
  <si>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</si>
  <si>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</si>
  <si>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</si>
  <si>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</si>
  <si>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</si>
  <si>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</si>
  <si>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</si>
  <si>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</si>
  <si>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</si>
  <si>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</si>
  <si>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</si>
  <si>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</si>
  <si>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</si>
  <si>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</si>
  <si>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</si>
  <si>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</si>
  <si>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</si>
  <si>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</si>
  <si>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</si>
  <si>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</si>
  <si>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</si>
  <si>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</si>
  <si>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</si>
  <si>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</si>
  <si>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</si>
  <si>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</si>
  <si>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</si>
  <si>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</si>
  <si>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</si>
  <si>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</si>
  <si>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</si>
  <si>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</si>
  <si>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</si>
  <si>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</si>
  <si>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</si>
  <si>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</si>
  <si>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</si>
  <si>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</si>
  <si>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</si>
  <si>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</si>
  <si>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</si>
  <si>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</si>
  <si>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</si>
  <si>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</si>
  <si>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</si>
  <si>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</si>
  <si>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</si>
  <si>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</si>
  <si>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</si>
  <si>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</si>
  <si>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</si>
  <si>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</si>
  <si>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</si>
  <si>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</si>
  <si>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</si>
  <si>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</si>
  <si>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</si>
  <si>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</si>
  <si>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</si>
  <si>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</si>
  <si>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</si>
  <si>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</si>
  <si>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</si>
  <si>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</si>
  <si>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</si>
  <si>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</si>
  <si>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</si>
  <si>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</si>
  <si>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</si>
  <si>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</si>
  <si>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</si>
  <si>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</si>
  <si>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</si>
  <si>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</si>
  <si>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</si>
  <si>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</si>
  <si>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</si>
  <si>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</si>
  <si>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</si>
  <si>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</si>
  <si>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</si>
  <si>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</si>
  <si>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</si>
  <si>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</si>
  <si>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</si>
  <si>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</si>
  <si>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</si>
  <si>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</si>
  <si>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</si>
  <si>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</si>
  <si>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</si>
  <si>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</si>
  <si>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</si>
  <si>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</si>
  <si>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</si>
  <si>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</si>
  <si>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</si>
  <si>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</si>
  <si>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</si>
  <si>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</si>
  <si>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</si>
  <si>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</si>
  <si>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</si>
  <si>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</si>
  <si>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</si>
  <si>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</si>
  <si>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</si>
  <si>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</si>
  <si>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</si>
  <si>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</si>
  <si>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</si>
  <si>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</si>
  <si>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</si>
  <si>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</si>
  <si>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</si>
  <si>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</si>
  <si>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</si>
  <si>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</si>
  <si>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</si>
  <si>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</si>
  <si>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</si>
  <si>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</si>
  <si>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</si>
  <si>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</si>
  <si>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</si>
  <si>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</si>
  <si>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</si>
  <si>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</si>
  <si>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</si>
  <si>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</si>
  <si>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</si>
  <si>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</si>
  <si>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</si>
  <si>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</si>
  <si>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</si>
  <si>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</si>
  <si>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</si>
  <si>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</si>
  <si>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</si>
  <si>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</si>
  <si>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</si>
  <si>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</si>
  <si>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</si>
  <si>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</si>
  <si>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</si>
  <si>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</si>
  <si>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</si>
  <si>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</si>
  <si>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</si>
  <si>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</si>
  <si>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</si>
  <si>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</si>
  <si>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</si>
  <si>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</si>
  <si>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</si>
  <si>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</si>
  <si>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</si>
  <si>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</si>
  <si>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</si>
  <si>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</si>
  <si>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</si>
  <si>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</si>
  <si>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</si>
  <si>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</si>
  <si>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</si>
  <si>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</si>
  <si>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</si>
  <si>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</si>
  <si>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</si>
  <si>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</si>
  <si>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</si>
  <si>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</si>
  <si>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</si>
  <si>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</si>
  <si>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</si>
  <si>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</si>
  <si>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</si>
  <si>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</si>
  <si>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</si>
  <si>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</si>
  <si>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</si>
  <si>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</si>
  <si>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</si>
  <si>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</si>
  <si>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</si>
  <si>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</si>
  <si>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</si>
  <si>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</si>
  <si>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</si>
  <si>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</si>
  <si>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</si>
  <si>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</si>
  <si>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</si>
  <si>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</si>
  <si>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</si>
  <si>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</si>
  <si>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</si>
  <si>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</si>
  <si>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</si>
  <si>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</si>
  <si>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</si>
  <si>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</si>
  <si>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</si>
  <si>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</si>
  <si>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</si>
  <si>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</si>
  <si>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</si>
  <si>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</si>
  <si>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</si>
  <si>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</si>
  <si>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</si>
  <si>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</si>
  <si>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</si>
  <si>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</si>
  <si>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</si>
  <si>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</si>
  <si>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</si>
  <si>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</si>
  <si>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</si>
  <si>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</si>
  <si>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</si>
  <si>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</si>
  <si>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</si>
  <si>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</si>
  <si>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</si>
  <si>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</si>
  <si>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</si>
  <si>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</si>
  <si>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</si>
  <si>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</si>
  <si>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</si>
  <si>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</si>
  <si>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</si>
  <si>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</si>
  <si>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</si>
  <si>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</si>
  <si>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</si>
  <si>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</si>
  <si>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</si>
  <si>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</si>
  <si>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</si>
  <si>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</si>
  <si>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</si>
  <si>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</si>
  <si>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</si>
  <si>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</si>
  <si>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</si>
  <si>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</si>
  <si>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</si>
  <si>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</si>
  <si>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</si>
  <si>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</si>
  <si>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</si>
  <si>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</si>
  <si>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</si>
  <si>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</si>
  <si>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</si>
  <si>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</si>
  <si>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</si>
  <si>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</si>
  <si>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</si>
  <si>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</si>
  <si>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</si>
  <si>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</si>
  <si>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</si>
  <si>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</si>
  <si>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</si>
  <si>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</si>
  <si>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</si>
  <si>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</si>
  <si>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</si>
  <si>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</si>
  <si>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</si>
  <si>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</si>
  <si>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</si>
  <si>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</si>
  <si>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</si>
  <si>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</si>
  <si>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</si>
  <si>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</si>
  <si>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</si>
  <si>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</si>
  <si>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</si>
  <si>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</si>
  <si>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</si>
  <si>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</si>
  <si>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</si>
  <si>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</si>
  <si>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</si>
  <si>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</si>
  <si>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</si>
  <si>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</si>
  <si>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</si>
  <si>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</si>
  <si>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</si>
  <si>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</si>
  <si>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</si>
  <si>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</si>
  <si>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</si>
  <si>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</si>
  <si>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</si>
  <si>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</si>
  <si>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</si>
  <si>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</si>
  <si>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Koźminek</t>
  </si>
  <si>
    <t>Szczucin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</si>
  <si>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</si>
  <si>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</si>
  <si>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</si>
  <si>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</si>
  <si>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</si>
  <si>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</si>
  <si>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</si>
  <si>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</si>
  <si>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</si>
  <si>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</si>
  <si>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</si>
  <si>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</si>
  <si>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</si>
  <si>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</si>
  <si>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</si>
  <si>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</si>
  <si>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</si>
  <si>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</si>
  <si>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</si>
  <si>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</si>
  <si>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</si>
  <si>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</si>
  <si>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</si>
  <si>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</si>
  <si>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</si>
  <si>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</si>
  <si>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</si>
  <si>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</si>
  <si>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</si>
  <si>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</si>
  <si>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</si>
  <si>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</si>
  <si>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</si>
  <si>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</si>
  <si>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</si>
  <si>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</si>
  <si>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</si>
  <si>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</si>
  <si>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</si>
  <si>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</si>
  <si>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</si>
  <si>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</si>
  <si>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</si>
  <si>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</si>
  <si>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</si>
  <si>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</si>
  <si>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</si>
  <si>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</si>
  <si>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</si>
  <si>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</si>
  <si>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</si>
  <si>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</si>
  <si>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</si>
  <si>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</si>
  <si>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</si>
  <si>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</si>
  <si>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</si>
  <si>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</si>
  <si>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</si>
  <si>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</si>
  <si>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/>
  </si>
  <si>
    <t>Sierpc</t>
  </si>
  <si>
    <t>Nowa Zelandia</t>
  </si>
  <si>
    <t>Kłobuck</t>
  </si>
  <si>
    <t>Mstów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</si>
  <si>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</si>
  <si>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</si>
  <si>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Błaszki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</si>
  <si>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</si>
  <si>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</si>
  <si>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</si>
  <si>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</si>
  <si>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04.06.2018-01.07.2018</t>
  </si>
  <si>
    <t>VI 2018</t>
  </si>
  <si>
    <t>Prosięta ok. 25 kg w zł/szt.</t>
  </si>
  <si>
    <t>VI 2018/VI 2017</t>
  </si>
  <si>
    <t>Krościenko</t>
  </si>
  <si>
    <t>Łącko</t>
  </si>
  <si>
    <t>Proszowice</t>
  </si>
  <si>
    <t>Wolbrom</t>
  </si>
  <si>
    <t>NR 30/2018</t>
  </si>
  <si>
    <t>2 sierpnia 2018r.</t>
  </si>
  <si>
    <t xml:space="preserve"> 23.07.2018 - 29.07.2018 r. </t>
  </si>
  <si>
    <t>29.07.2018</t>
  </si>
  <si>
    <t>22.07.2018</t>
  </si>
  <si>
    <t>30.07.2017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</si>
  <si>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</si>
  <si>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2018</t>
    </r>
  </si>
  <si>
    <t>I-V 2017 r.</t>
  </si>
  <si>
    <t>I-V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</si>
  <si>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</si>
  <si>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 2018</t>
    </r>
  </si>
  <si>
    <r>
      <t>Handel zagraniczny towarami z rynku wieprzowiny w okresie I-V 2018.  (dane wstępne)</t>
    </r>
    <r>
      <rPr>
        <b/>
        <u/>
        <sz val="12"/>
        <rFont val="Arial CE"/>
        <charset val="238"/>
      </rPr>
      <t/>
    </r>
  </si>
  <si>
    <t>I-V 2018 Rok</t>
  </si>
  <si>
    <t>I-V 2017 Rok</t>
  </si>
  <si>
    <t>Handel zagraniczny towarami z rynku wieprzowiny w okresie I-V 2018.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</si>
  <si>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</si>
  <si>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</si>
  <si>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</si>
  <si>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</si>
  <si>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</si>
  <si>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</si>
  <si>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</si>
  <si>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</si>
  <si>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</si>
  <si>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</si>
  <si>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</si>
  <si>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</si>
  <si>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</si>
  <si>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</si>
  <si>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</si>
  <si>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</si>
  <si>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</si>
  <si>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</si>
  <si>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</si>
  <si>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</si>
  <si>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</si>
  <si>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</si>
  <si>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</si>
  <si>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</si>
  <si>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</si>
  <si>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</si>
  <si>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</si>
  <si>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</si>
  <si>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</si>
  <si>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</si>
  <si>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</si>
  <si>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</si>
  <si>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</si>
  <si>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</si>
  <si>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</si>
  <si>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</si>
  <si>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</si>
  <si>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</si>
  <si>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</si>
  <si>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</si>
  <si>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</si>
  <si>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</si>
  <si>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</si>
  <si>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</si>
  <si>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</si>
  <si>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</si>
  <si>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</si>
  <si>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</si>
  <si>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</si>
  <si>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</si>
  <si>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</si>
  <si>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</si>
  <si>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</si>
  <si>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</si>
  <si>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</si>
  <si>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</si>
  <si>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</si>
  <si>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</si>
  <si>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</si>
  <si>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</si>
  <si>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</si>
  <si>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</si>
  <si>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</si>
  <si>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</si>
  <si>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</si>
  <si>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</si>
  <si>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</si>
  <si>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</si>
  <si>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</si>
  <si>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</si>
  <si>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</si>
  <si>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</si>
  <si>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</si>
  <si>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- 276 343 sztuk.</t>
    </r>
  </si>
  <si>
    <t>2018-07-02 - 2018-07-29</t>
  </si>
  <si>
    <t>SKUP  - LIPIEC 2018 - ZMIANY MIESIĘCZNE</t>
  </si>
  <si>
    <t>02.07.2018-29.07.2018</t>
  </si>
  <si>
    <t>VII 2018</t>
  </si>
  <si>
    <t>2018-07-29</t>
  </si>
  <si>
    <t>2018-07-22</t>
  </si>
  <si>
    <t>2017-07-30</t>
  </si>
  <si>
    <t xml:space="preserve"> 2018-07-29</t>
  </si>
  <si>
    <t xml:space="preserve"> 2018-07-22</t>
  </si>
  <si>
    <t>CENY SPRZEDAŻY - PÓŁTUSZE WIEPRZOWE</t>
  </si>
  <si>
    <t>Roczna zmiana ceny</t>
  </si>
  <si>
    <t xml:space="preserve"> 2017-07-30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</si>
</sst>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18">
    <xf numFmtId="0" fontId="0" fillId="0" borderId="0"/>
    <xf numFmtId="0" fontId="23" fillId="0" borderId="0"/>
    <xf numFmtId="0" fontId="63" fillId="2" borderId="0" applyNumberFormat="0" applyBorder="0" applyAlignment="0" applyProtection="0"/>
    <xf numFmtId="0" fontId="140" fillId="3" borderId="0" applyNumberFormat="0" applyBorder="0" applyAlignment="0" applyProtection="0"/>
    <xf numFmtId="0" fontId="63" fillId="2" borderId="0" applyNumberFormat="0" applyBorder="0" applyAlignment="0" applyProtection="0"/>
    <xf numFmtId="0" fontId="63" fillId="4" borderId="0" applyNumberFormat="0" applyBorder="0" applyAlignment="0" applyProtection="0"/>
    <xf numFmtId="0" fontId="140" fillId="5" borderId="0" applyNumberFormat="0" applyBorder="0" applyAlignment="0" applyProtection="0"/>
    <xf numFmtId="0" fontId="63" fillId="4" borderId="0" applyNumberFormat="0" applyBorder="0" applyAlignment="0" applyProtection="0"/>
    <xf numFmtId="0" fontId="63" fillId="6" borderId="0" applyNumberFormat="0" applyBorder="0" applyAlignment="0" applyProtection="0"/>
    <xf numFmtId="0" fontId="140" fillId="7" borderId="0" applyNumberFormat="0" applyBorder="0" applyAlignment="0" applyProtection="0"/>
    <xf numFmtId="0" fontId="63" fillId="6" borderId="0" applyNumberFormat="0" applyBorder="0" applyAlignment="0" applyProtection="0"/>
    <xf numFmtId="0" fontId="63" fillId="8" borderId="0" applyNumberFormat="0" applyBorder="0" applyAlignment="0" applyProtection="0"/>
    <xf numFmtId="0" fontId="140" fillId="3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140" fillId="35" borderId="0" applyNumberFormat="0" applyBorder="0" applyAlignment="0" applyProtection="0"/>
    <xf numFmtId="0" fontId="63" fillId="9" borderId="0" applyNumberFormat="0" applyBorder="0" applyAlignment="0" applyProtection="0"/>
    <xf numFmtId="0" fontId="63" fillId="3" borderId="0" applyNumberFormat="0" applyBorder="0" applyAlignment="0" applyProtection="0"/>
    <xf numFmtId="0" fontId="140" fillId="7" borderId="0" applyNumberFormat="0" applyBorder="0" applyAlignment="0" applyProtection="0"/>
    <xf numFmtId="0" fontId="63" fillId="3" borderId="0" applyNumberFormat="0" applyBorder="0" applyAlignment="0" applyProtection="0"/>
    <xf numFmtId="0" fontId="63" fillId="10" borderId="0" applyNumberFormat="0" applyBorder="0" applyAlignment="0" applyProtection="0"/>
    <xf numFmtId="0" fontId="140" fillId="11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140" fillId="36" borderId="0" applyNumberFormat="0" applyBorder="0" applyAlignment="0" applyProtection="0"/>
    <xf numFmtId="0" fontId="63" fillId="5" borderId="0" applyNumberFormat="0" applyBorder="0" applyAlignment="0" applyProtection="0"/>
    <xf numFmtId="0" fontId="63" fillId="12" borderId="0" applyNumberFormat="0" applyBorder="0" applyAlignment="0" applyProtection="0"/>
    <xf numFmtId="0" fontId="140" fillId="13" borderId="0" applyNumberFormat="0" applyBorder="0" applyAlignment="0" applyProtection="0"/>
    <xf numFmtId="0" fontId="63" fillId="12" borderId="0" applyNumberFormat="0" applyBorder="0" applyAlignment="0" applyProtection="0"/>
    <xf numFmtId="0" fontId="63" fillId="8" borderId="0" applyNumberFormat="0" applyBorder="0" applyAlignment="0" applyProtection="0"/>
    <xf numFmtId="0" fontId="140" fillId="11" borderId="0" applyNumberFormat="0" applyBorder="0" applyAlignment="0" applyProtection="0"/>
    <xf numFmtId="0" fontId="63" fillId="8" borderId="0" applyNumberFormat="0" applyBorder="0" applyAlignment="0" applyProtection="0"/>
    <xf numFmtId="0" fontId="63" fillId="10" borderId="0" applyNumberFormat="0" applyBorder="0" applyAlignment="0" applyProtection="0"/>
    <xf numFmtId="0" fontId="140" fillId="37" borderId="0" applyNumberFormat="0" applyBorder="0" applyAlignment="0" applyProtection="0"/>
    <xf numFmtId="0" fontId="63" fillId="10" borderId="0" applyNumberFormat="0" applyBorder="0" applyAlignment="0" applyProtection="0"/>
    <xf numFmtId="0" fontId="63" fillId="14" borderId="0" applyNumberFormat="0" applyBorder="0" applyAlignment="0" applyProtection="0"/>
    <xf numFmtId="0" fontId="140" fillId="13" borderId="0" applyNumberFormat="0" applyBorder="0" applyAlignment="0" applyProtection="0"/>
    <xf numFmtId="0" fontId="63" fillId="14" borderId="0" applyNumberFormat="0" applyBorder="0" applyAlignment="0" applyProtection="0"/>
    <xf numFmtId="0" fontId="64" fillId="15" borderId="0" applyNumberFormat="0" applyBorder="0" applyAlignment="0" applyProtection="0"/>
    <xf numFmtId="0" fontId="141" fillId="16" borderId="0" applyNumberFormat="0" applyBorder="0" applyAlignment="0" applyProtection="0"/>
    <xf numFmtId="0" fontId="64" fillId="15" borderId="0" applyNumberFormat="0" applyBorder="0" applyAlignment="0" applyProtection="0"/>
    <xf numFmtId="0" fontId="64" fillId="5" borderId="0" applyNumberFormat="0" applyBorder="0" applyAlignment="0" applyProtection="0"/>
    <xf numFmtId="0" fontId="141" fillId="38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17" borderId="0" applyNumberFormat="0" applyBorder="0" applyAlignment="0" applyProtection="0"/>
    <xf numFmtId="0" fontId="141" fillId="11" borderId="0" applyNumberFormat="0" applyBorder="0" applyAlignment="0" applyProtection="0"/>
    <xf numFmtId="0" fontId="64" fillId="17" borderId="0" applyNumberFormat="0" applyBorder="0" applyAlignment="0" applyProtection="0"/>
    <xf numFmtId="0" fontId="64" fillId="16" borderId="0" applyNumberFormat="0" applyBorder="0" applyAlignment="0" applyProtection="0"/>
    <xf numFmtId="0" fontId="141" fillId="39" borderId="0" applyNumberFormat="0" applyBorder="0" applyAlignment="0" applyProtection="0"/>
    <xf numFmtId="0" fontId="64" fillId="16" borderId="0" applyNumberFormat="0" applyBorder="0" applyAlignment="0" applyProtection="0"/>
    <xf numFmtId="0" fontId="64" fillId="18" borderId="0" applyNumberFormat="0" applyBorder="0" applyAlignment="0" applyProtection="0"/>
    <xf numFmtId="0" fontId="141" fillId="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141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141" fillId="40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141" fillId="41" borderId="0" applyNumberFormat="0" applyBorder="0" applyAlignment="0" applyProtection="0"/>
    <xf numFmtId="0" fontId="64" fillId="21" borderId="0" applyNumberFormat="0" applyBorder="0" applyAlignment="0" applyProtection="0"/>
    <xf numFmtId="0" fontId="64" fillId="17" borderId="0" applyNumberFormat="0" applyBorder="0" applyAlignment="0" applyProtection="0"/>
    <xf numFmtId="0" fontId="141" fillId="22" borderId="0" applyNumberFormat="0" applyBorder="0" applyAlignment="0" applyProtection="0"/>
    <xf numFmtId="0" fontId="64" fillId="17" borderId="0" applyNumberFormat="0" applyBorder="0" applyAlignment="0" applyProtection="0"/>
    <xf numFmtId="0" fontId="64" fillId="16" borderId="0" applyNumberFormat="0" applyBorder="0" applyAlignment="0" applyProtection="0"/>
    <xf numFmtId="0" fontId="141" fillId="42" borderId="0" applyNumberFormat="0" applyBorder="0" applyAlignment="0" applyProtection="0"/>
    <xf numFmtId="0" fontId="64" fillId="16" borderId="0" applyNumberFormat="0" applyBorder="0" applyAlignment="0" applyProtection="0"/>
    <xf numFmtId="0" fontId="64" fillId="23" borderId="0" applyNumberFormat="0" applyBorder="0" applyAlignment="0" applyProtection="0"/>
    <xf numFmtId="0" fontId="141" fillId="18" borderId="0" applyNumberFormat="0" applyBorder="0" applyAlignment="0" applyProtection="0"/>
    <xf numFmtId="0" fontId="64" fillId="23" borderId="0" applyNumberFormat="0" applyBorder="0" applyAlignment="0" applyProtection="0"/>
    <xf numFmtId="0" fontId="102" fillId="0" borderId="0">
      <protection locked="0"/>
    </xf>
    <xf numFmtId="177" fontId="34" fillId="0" borderId="0" applyFont="0" applyFill="0" applyBorder="0" applyAlignment="0" applyProtection="0"/>
    <xf numFmtId="168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169" fontId="34" fillId="0" borderId="0" applyFont="0" applyFill="0" applyBorder="0" applyAlignment="0" applyProtection="0"/>
    <xf numFmtId="170" fontId="102" fillId="0" borderId="0">
      <protection locked="0"/>
    </xf>
    <xf numFmtId="0" fontId="102" fillId="0" borderId="0">
      <protection locked="0"/>
    </xf>
    <xf numFmtId="171" fontId="103" fillId="24" borderId="0" applyFont="0" applyBorder="0"/>
    <xf numFmtId="0" fontId="65" fillId="3" borderId="1" applyNumberFormat="0" applyAlignment="0" applyProtection="0"/>
    <xf numFmtId="0" fontId="142" fillId="13" borderId="96" applyNumberFormat="0" applyAlignment="0" applyProtection="0"/>
    <xf numFmtId="0" fontId="65" fillId="3" borderId="1" applyNumberFormat="0" applyAlignment="0" applyProtection="0"/>
    <xf numFmtId="0" fontId="66" fillId="11" borderId="2" applyNumberFormat="0" applyAlignment="0" applyProtection="0"/>
    <xf numFmtId="0" fontId="143" fillId="25" borderId="97" applyNumberFormat="0" applyAlignment="0" applyProtection="0"/>
    <xf numFmtId="0" fontId="66" fillId="11" borderId="2" applyNumberFormat="0" applyAlignment="0" applyProtection="0"/>
    <xf numFmtId="0" fontId="102" fillId="0" borderId="0">
      <protection locked="0"/>
    </xf>
    <xf numFmtId="0" fontId="67" fillId="6" borderId="0" applyNumberFormat="0" applyBorder="0" applyAlignment="0" applyProtection="0"/>
    <xf numFmtId="0" fontId="144" fillId="43" borderId="0" applyNumberFormat="0" applyBorder="0" applyAlignment="0" applyProtection="0"/>
    <xf numFmtId="0" fontId="67" fillId="6" borderId="0" applyNumberFormat="0" applyBorder="0" applyAlignment="0" applyProtection="0"/>
    <xf numFmtId="167" fontId="100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00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172" fontId="104" fillId="0" borderId="0">
      <protection locked="0"/>
    </xf>
    <xf numFmtId="172" fontId="104" fillId="0" borderId="0"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68" fillId="0" borderId="3" applyNumberFormat="0" applyFill="0" applyAlignment="0" applyProtection="0"/>
    <xf numFmtId="0" fontId="145" fillId="0" borderId="98" applyNumberFormat="0" applyFill="0" applyAlignment="0" applyProtection="0"/>
    <xf numFmtId="0" fontId="68" fillId="0" borderId="3" applyNumberFormat="0" applyFill="0" applyAlignment="0" applyProtection="0"/>
    <xf numFmtId="0" fontId="69" fillId="26" borderId="4" applyNumberFormat="0" applyAlignment="0" applyProtection="0"/>
    <xf numFmtId="0" fontId="146" fillId="44" borderId="99" applyNumberFormat="0" applyAlignment="0" applyProtection="0"/>
    <xf numFmtId="0" fontId="69" fillId="26" borderId="4" applyNumberFormat="0" applyAlignment="0" applyProtection="0"/>
    <xf numFmtId="173" fontId="105" fillId="0" borderId="5"/>
    <xf numFmtId="0" fontId="70" fillId="0" borderId="6" applyNumberFormat="0" applyFill="0" applyAlignment="0" applyProtection="0"/>
    <xf numFmtId="0" fontId="136" fillId="0" borderId="7" applyNumberFormat="0" applyFill="0" applyAlignment="0" applyProtection="0"/>
    <xf numFmtId="0" fontId="70" fillId="0" borderId="6" applyNumberFormat="0" applyFill="0" applyAlignment="0" applyProtection="0"/>
    <xf numFmtId="0" fontId="71" fillId="0" borderId="8" applyNumberFormat="0" applyFill="0" applyAlignment="0" applyProtection="0"/>
    <xf numFmtId="0" fontId="147" fillId="0" borderId="100" applyNumberFormat="0" applyFill="0" applyAlignment="0" applyProtection="0"/>
    <xf numFmtId="0" fontId="71" fillId="0" borderId="8" applyNumberFormat="0" applyFill="0" applyAlignment="0" applyProtection="0"/>
    <xf numFmtId="0" fontId="72" fillId="0" borderId="9" applyNumberFormat="0" applyFill="0" applyAlignment="0" applyProtection="0"/>
    <xf numFmtId="0" fontId="137" fillId="0" borderId="10" applyNumberFormat="0" applyFill="0" applyAlignment="0" applyProtection="0"/>
    <xf numFmtId="0" fontId="72" fillId="0" borderId="9" applyNumberFormat="0" applyFill="0" applyAlignment="0" applyProtection="0"/>
    <xf numFmtId="0" fontId="72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148" fillId="45" borderId="0" applyNumberFormat="0" applyBorder="0" applyAlignment="0" applyProtection="0"/>
    <xf numFmtId="0" fontId="73" fillId="13" borderId="0" applyNumberFormat="0" applyBorder="0" applyAlignment="0" applyProtection="0"/>
    <xf numFmtId="37" fontId="106" fillId="0" borderId="0"/>
    <xf numFmtId="0" fontId="94" fillId="0" borderId="0"/>
    <xf numFmtId="0" fontId="149" fillId="0" borderId="0"/>
    <xf numFmtId="0" fontId="149" fillId="0" borderId="0"/>
    <xf numFmtId="0" fontId="107" fillId="0" borderId="0"/>
    <xf numFmtId="0" fontId="140" fillId="0" borderId="0"/>
    <xf numFmtId="0" fontId="129" fillId="0" borderId="0"/>
    <xf numFmtId="0" fontId="100" fillId="0" borderId="0"/>
    <xf numFmtId="0" fontId="34" fillId="0" borderId="0"/>
    <xf numFmtId="0" fontId="150" fillId="0" borderId="0"/>
    <xf numFmtId="0" fontId="23" fillId="0" borderId="0" applyBorder="0"/>
    <xf numFmtId="0" fontId="34" fillId="0" borderId="0"/>
    <xf numFmtId="0" fontId="34" fillId="0" borderId="0"/>
    <xf numFmtId="0" fontId="23" fillId="0" borderId="0"/>
    <xf numFmtId="0" fontId="23" fillId="0" borderId="0"/>
    <xf numFmtId="0" fontId="140" fillId="0" borderId="0"/>
    <xf numFmtId="0" fontId="23" fillId="0" borderId="0"/>
    <xf numFmtId="0" fontId="108" fillId="0" borderId="0"/>
    <xf numFmtId="0" fontId="23" fillId="0" borderId="0" applyBorder="0"/>
    <xf numFmtId="0" fontId="34" fillId="0" borderId="0"/>
    <xf numFmtId="0" fontId="126" fillId="0" borderId="0"/>
    <xf numFmtId="0" fontId="140" fillId="0" borderId="0"/>
    <xf numFmtId="0" fontId="140" fillId="0" borderId="0"/>
    <xf numFmtId="0" fontId="140" fillId="0" borderId="0"/>
    <xf numFmtId="0" fontId="100" fillId="0" borderId="0"/>
    <xf numFmtId="0" fontId="100" fillId="0" borderId="0"/>
    <xf numFmtId="0" fontId="53" fillId="0" borderId="0"/>
    <xf numFmtId="0" fontId="53" fillId="0" borderId="0"/>
    <xf numFmtId="0" fontId="44" fillId="0" borderId="0"/>
    <xf numFmtId="0" fontId="35" fillId="0" borderId="0"/>
    <xf numFmtId="0" fontId="134" fillId="0" borderId="0"/>
    <xf numFmtId="0" fontId="34" fillId="0" borderId="0"/>
    <xf numFmtId="0" fontId="34" fillId="0" borderId="0"/>
    <xf numFmtId="0" fontId="10" fillId="0" borderId="0"/>
    <xf numFmtId="0" fontId="74" fillId="11" borderId="1" applyNumberFormat="0" applyAlignment="0" applyProtection="0"/>
    <xf numFmtId="0" fontId="151" fillId="25" borderId="96" applyNumberFormat="0" applyAlignment="0" applyProtection="0"/>
    <xf numFmtId="0" fontId="74" fillId="11" borderId="1" applyNumberFormat="0" applyAlignment="0" applyProtection="0"/>
    <xf numFmtId="0" fontId="102" fillId="0" borderId="0">
      <protection locked="0"/>
    </xf>
    <xf numFmtId="9" fontId="12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75" fillId="0" borderId="11" applyNumberFormat="0" applyFill="0" applyAlignment="0" applyProtection="0"/>
    <xf numFmtId="0" fontId="152" fillId="0" borderId="12" applyNumberFormat="0" applyFill="0" applyAlignment="0" applyProtection="0"/>
    <xf numFmtId="0" fontId="75" fillId="0" borderId="11" applyNumberFormat="0" applyFill="0" applyAlignment="0" applyProtection="0"/>
    <xf numFmtId="174" fontId="105" fillId="0" borderId="0">
      <alignment vertical="center"/>
    </xf>
    <xf numFmtId="0" fontId="7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2" fillId="0" borderId="0">
      <protection locked="0"/>
    </xf>
    <xf numFmtId="0" fontId="7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3" fillId="7" borderId="13" applyNumberFormat="0" applyFont="0" applyAlignment="0" applyProtection="0"/>
    <xf numFmtId="0" fontId="130" fillId="46" borderId="101" applyNumberFormat="0" applyFont="0" applyAlignment="0" applyProtection="0"/>
    <xf numFmtId="0" fontId="34" fillId="7" borderId="13" applyNumberFormat="0" applyFont="0" applyAlignment="0" applyProtection="0"/>
    <xf numFmtId="0" fontId="79" fillId="4" borderId="0" applyNumberFormat="0" applyBorder="0" applyAlignment="0" applyProtection="0"/>
    <xf numFmtId="0" fontId="155" fillId="47" borderId="0" applyNumberFormat="0" applyBorder="0" applyAlignment="0" applyProtection="0"/>
    <xf numFmtId="0" fontId="79" fillId="4" borderId="0" applyNumberFormat="0" applyBorder="0" applyAlignment="0" applyProtection="0"/>
    <xf numFmtId="0" fontId="157" fillId="0" borderId="0"/>
    <xf numFmtId="0" fontId="10" fillId="0" borderId="0"/>
    <xf numFmtId="0" fontId="10" fillId="0" borderId="0"/>
    <xf numFmtId="0" fontId="10" fillId="0" borderId="0"/>
    <xf numFmtId="0" fontId="158" fillId="0" borderId="0"/>
    <xf numFmtId="0" fontId="159" fillId="0" borderId="0"/>
    <xf numFmtId="0" fontId="100" fillId="0" borderId="0"/>
    <xf numFmtId="0" fontId="161" fillId="47" borderId="0" applyNumberFormat="0" applyBorder="0" applyAlignment="0" applyProtection="0"/>
    <xf numFmtId="180" fontId="162" fillId="0" borderId="0"/>
    <xf numFmtId="0" fontId="9" fillId="0" borderId="0"/>
    <xf numFmtId="0" fontId="10" fillId="0" borderId="0"/>
    <xf numFmtId="0" fontId="100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0" fillId="0" borderId="0"/>
    <xf numFmtId="0" fontId="100" fillId="0" borderId="0"/>
    <xf numFmtId="0" fontId="34" fillId="0" borderId="0"/>
    <xf numFmtId="0" fontId="187" fillId="0" borderId="0"/>
    <xf numFmtId="0" fontId="7" fillId="0" borderId="0"/>
    <xf numFmtId="0" fontId="6" fillId="0" borderId="0"/>
    <xf numFmtId="0" fontId="193" fillId="0" borderId="0"/>
    <xf numFmtId="0" fontId="194" fillId="0" borderId="0"/>
    <xf numFmtId="0" fontId="194" fillId="0" borderId="0"/>
    <xf numFmtId="0" fontId="5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5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141" fillId="64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141" fillId="72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141" fillId="73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0" fillId="0" borderId="0"/>
    <xf numFmtId="0" fontId="206" fillId="0" borderId="0"/>
    <xf numFmtId="0" fontId="183" fillId="0" borderId="0"/>
    <xf numFmtId="0" fontId="183" fillId="0" borderId="0"/>
    <xf numFmtId="0" fontId="183" fillId="0" borderId="0"/>
    <xf numFmtId="0" fontId="36" fillId="0" borderId="0"/>
    <xf numFmtId="0" fontId="10" fillId="0" borderId="0"/>
    <xf numFmtId="0" fontId="207" fillId="0" borderId="0"/>
    <xf numFmtId="0" fontId="208" fillId="0" borderId="0"/>
    <xf numFmtId="0" fontId="209" fillId="0" borderId="0"/>
    <xf numFmtId="0" fontId="4" fillId="0" borderId="0"/>
    <xf numFmtId="0" fontId="4" fillId="46" borderId="101" applyNumberFormat="0" applyFont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3" fillId="0" borderId="0"/>
    <xf numFmtId="0" fontId="210" fillId="0" borderId="0"/>
    <xf numFmtId="0" fontId="211" fillId="0" borderId="0"/>
    <xf numFmtId="0" fontId="212" fillId="0" borderId="0"/>
    <xf numFmtId="0" fontId="2" fillId="62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74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67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75" borderId="0" applyNumberFormat="0" applyBorder="0" applyAlignment="0" applyProtection="0"/>
    <xf numFmtId="0" fontId="2" fillId="0" borderId="0"/>
    <xf numFmtId="0" fontId="2" fillId="46" borderId="101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10" fillId="0" borderId="0"/>
    <xf numFmtId="0" fontId="34" fillId="0" borderId="0"/>
    <xf numFmtId="0" fontId="44" fillId="0" borderId="0"/>
    <xf numFmtId="0" fontId="10" fillId="0" borderId="0"/>
    <xf numFmtId="0" fontId="220" fillId="0" borderId="0"/>
    <xf numFmtId="0" fontId="221" fillId="0" borderId="0"/>
    <xf numFmtId="0" fontId="34" fillId="0" borderId="0"/>
    <xf numFmtId="0" fontId="34" fillId="0" borderId="0"/>
    <xf numFmtId="0" fontId="236" fillId="0" borderId="0"/>
    <xf numFmtId="0" fontId="239" fillId="0" borderId="0"/>
    <xf numFmtId="0" fontId="241" fillId="0" borderId="0"/>
    <xf numFmtId="0" fontId="242" fillId="0" borderId="0"/>
    <xf numFmtId="0" fontId="1" fillId="0" borderId="0"/>
    <xf numFmtId="0" fontId="10" fillId="0" borderId="0"/>
    <xf numFmtId="0" fontId="10" fillId="0" borderId="0"/>
    <xf numFmtId="0" fontId="10" fillId="0" borderId="0"/>
  </cellStyleXfs>
  <cellXfs count="1764">
    <xf numFmtId="0" fontId="0" fillId="0" borderId="0" xfId="0"/>
    <xf numFmtId="0" fontId="11" fillId="0" borderId="0" xfId="0" applyFont="1"/>
    <xf numFmtId="0" fontId="0" fillId="0" borderId="0" xfId="0" applyBorder="1"/>
    <xf numFmtId="0" fontId="17" fillId="0" borderId="0" xfId="0" applyFont="1" applyAlignment="1">
      <alignment vertical="center"/>
    </xf>
    <xf numFmtId="0" fontId="18" fillId="0" borderId="14" xfId="0" applyFont="1" applyBorder="1" applyAlignment="1">
      <alignment horizontal="centerContinuous"/>
    </xf>
    <xf numFmtId="0" fontId="18" fillId="0" borderId="15" xfId="0" applyFont="1" applyBorder="1" applyAlignment="1">
      <alignment horizontal="centerContinuous"/>
    </xf>
    <xf numFmtId="0" fontId="18" fillId="0" borderId="16" xfId="0" applyFont="1" applyBorder="1" applyAlignment="1">
      <alignment horizontal="centerContinuous"/>
    </xf>
    <xf numFmtId="49" fontId="14" fillId="0" borderId="17" xfId="0" applyNumberFormat="1" applyFont="1" applyBorder="1" applyAlignment="1">
      <alignment horizontal="centerContinuous" vertical="center"/>
    </xf>
    <xf numFmtId="49" fontId="19" fillId="0" borderId="18" xfId="0" applyNumberFormat="1" applyFont="1" applyBorder="1" applyAlignment="1">
      <alignment horizontal="centerContinuous" vertical="center" wrapText="1"/>
    </xf>
    <xf numFmtId="0" fontId="21" fillId="0" borderId="0" xfId="0" applyFont="1"/>
    <xf numFmtId="4" fontId="0" fillId="0" borderId="0" xfId="0" applyNumberFormat="1"/>
    <xf numFmtId="0" fontId="18" fillId="0" borderId="0" xfId="0" applyFont="1"/>
    <xf numFmtId="0" fontId="22" fillId="0" borderId="0" xfId="0" applyFont="1"/>
    <xf numFmtId="0" fontId="18" fillId="0" borderId="0" xfId="0" applyFont="1" applyAlignment="1">
      <alignment horizontal="left" vertical="center"/>
    </xf>
    <xf numFmtId="0" fontId="11" fillId="0" borderId="0" xfId="0" applyFont="1" applyFill="1" applyBorder="1"/>
    <xf numFmtId="2" fontId="11" fillId="0" borderId="0" xfId="0" applyNumberFormat="1" applyFont="1" applyFill="1" applyBorder="1"/>
    <xf numFmtId="164" fontId="11" fillId="0" borderId="0" xfId="0" applyNumberFormat="1" applyFont="1" applyFill="1" applyBorder="1"/>
    <xf numFmtId="0" fontId="14" fillId="0" borderId="0" xfId="0" applyFont="1" applyAlignment="1">
      <alignment horizontal="left" vertical="center"/>
    </xf>
    <xf numFmtId="0" fontId="22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/>
    <xf numFmtId="0" fontId="21" fillId="0" borderId="0" xfId="0" applyFont="1" applyBorder="1"/>
    <xf numFmtId="2" fontId="16" fillId="0" borderId="0" xfId="0" applyNumberFormat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/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/>
    </xf>
    <xf numFmtId="0" fontId="29" fillId="0" borderId="0" xfId="0" applyFont="1"/>
    <xf numFmtId="0" fontId="13" fillId="0" borderId="0" xfId="0" quotePrefix="1" applyFont="1" applyAlignment="1">
      <alignment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Continuous" vertical="center"/>
    </xf>
    <xf numFmtId="2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14" fontId="30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1" fillId="0" borderId="22" xfId="0" applyNumberFormat="1" applyFont="1" applyFill="1" applyBorder="1"/>
    <xf numFmtId="164" fontId="11" fillId="0" borderId="24" xfId="0" applyNumberFormat="1" applyFont="1" applyFill="1" applyBorder="1"/>
    <xf numFmtId="164" fontId="16" fillId="0" borderId="25" xfId="0" applyNumberFormat="1" applyFont="1" applyFill="1" applyBorder="1"/>
    <xf numFmtId="0" fontId="10" fillId="0" borderId="0" xfId="0" applyFont="1"/>
    <xf numFmtId="0" fontId="32" fillId="0" borderId="0" xfId="0" applyFont="1"/>
    <xf numFmtId="0" fontId="23" fillId="0" borderId="0" xfId="0" applyFont="1" applyFill="1" applyBorder="1"/>
    <xf numFmtId="0" fontId="14" fillId="0" borderId="0" xfId="0" applyFont="1" applyAlignment="1">
      <alignment horizontal="center"/>
    </xf>
    <xf numFmtId="2" fontId="16" fillId="0" borderId="26" xfId="0" applyNumberFormat="1" applyFont="1" applyBorder="1" applyAlignment="1">
      <alignment horizontal="center" vertical="center"/>
    </xf>
    <xf numFmtId="2" fontId="16" fillId="0" borderId="14" xfId="0" applyNumberFormat="1" applyFont="1" applyBorder="1" applyAlignment="1">
      <alignment horizontal="center" vertical="center" wrapText="1"/>
    </xf>
    <xf numFmtId="2" fontId="16" fillId="0" borderId="26" xfId="0" applyNumberFormat="1" applyFont="1" applyBorder="1" applyAlignment="1">
      <alignment horizontal="center" vertical="center" wrapText="1"/>
    </xf>
    <xf numFmtId="2" fontId="16" fillId="0" borderId="27" xfId="0" applyNumberFormat="1" applyFont="1" applyBorder="1" applyAlignment="1">
      <alignment horizontal="center" vertical="center" wrapText="1"/>
    </xf>
    <xf numFmtId="2" fontId="16" fillId="0" borderId="28" xfId="0" applyNumberFormat="1" applyFont="1" applyBorder="1" applyAlignment="1">
      <alignment horizontal="center" vertical="center" wrapText="1"/>
    </xf>
    <xf numFmtId="0" fontId="33" fillId="0" borderId="0" xfId="0" applyFont="1"/>
    <xf numFmtId="0" fontId="12" fillId="0" borderId="0" xfId="103" applyAlignment="1" applyProtection="1"/>
    <xf numFmtId="0" fontId="14" fillId="0" borderId="21" xfId="0" applyFont="1" applyBorder="1" applyAlignment="1">
      <alignment horizontal="center" vertical="center"/>
    </xf>
    <xf numFmtId="1" fontId="19" fillId="0" borderId="29" xfId="0" applyNumberFormat="1" applyFont="1" applyBorder="1" applyAlignment="1">
      <alignment horizontal="center" vertical="center"/>
    </xf>
    <xf numFmtId="1" fontId="19" fillId="0" borderId="30" xfId="0" applyNumberFormat="1" applyFont="1" applyBorder="1" applyAlignment="1">
      <alignment horizontal="center" vertical="center"/>
    </xf>
    <xf numFmtId="1" fontId="19" fillId="0" borderId="30" xfId="0" applyNumberFormat="1" applyFont="1" applyBorder="1" applyAlignment="1">
      <alignment horizontal="center" vertical="center" wrapText="1"/>
    </xf>
    <xf numFmtId="1" fontId="19" fillId="0" borderId="31" xfId="0" applyNumberFormat="1" applyFont="1" applyBorder="1" applyAlignment="1">
      <alignment horizontal="center" vertical="center"/>
    </xf>
    <xf numFmtId="0" fontId="37" fillId="0" borderId="0" xfId="0" quotePrefix="1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13" fillId="0" borderId="0" xfId="0" applyFont="1" applyFill="1"/>
    <xf numFmtId="3" fontId="11" fillId="0" borderId="32" xfId="0" applyNumberFormat="1" applyFont="1" applyBorder="1"/>
    <xf numFmtId="3" fontId="16" fillId="0" borderId="33" xfId="0" applyNumberFormat="1" applyFont="1" applyBorder="1"/>
    <xf numFmtId="49" fontId="19" fillId="0" borderId="17" xfId="0" applyNumberFormat="1" applyFont="1" applyBorder="1" applyAlignment="1">
      <alignment horizontal="centerContinuous" vertical="center" wrapText="1"/>
    </xf>
    <xf numFmtId="49" fontId="19" fillId="0" borderId="18" xfId="0" applyNumberFormat="1" applyFont="1" applyFill="1" applyBorder="1" applyAlignment="1">
      <alignment horizontal="centerContinuous" vertical="center" wrapText="1"/>
    </xf>
    <xf numFmtId="49" fontId="19" fillId="0" borderId="34" xfId="0" applyNumberFormat="1" applyFont="1" applyFill="1" applyBorder="1" applyAlignment="1">
      <alignment horizontal="centerContinuous" vertical="center" wrapText="1"/>
    </xf>
    <xf numFmtId="0" fontId="31" fillId="0" borderId="32" xfId="0" applyFont="1" applyBorder="1"/>
    <xf numFmtId="164" fontId="11" fillId="0" borderId="35" xfId="0" applyNumberFormat="1" applyFont="1" applyFill="1" applyBorder="1"/>
    <xf numFmtId="0" fontId="20" fillId="0" borderId="32" xfId="0" applyFont="1" applyBorder="1"/>
    <xf numFmtId="164" fontId="16" fillId="0" borderId="35" xfId="0" applyNumberFormat="1" applyFont="1" applyFill="1" applyBorder="1"/>
    <xf numFmtId="49" fontId="20" fillId="0" borderId="17" xfId="0" applyNumberFormat="1" applyFont="1" applyBorder="1" applyAlignment="1">
      <alignment horizontal="centerContinuous" vertical="center"/>
    </xf>
    <xf numFmtId="1" fontId="19" fillId="0" borderId="18" xfId="0" applyNumberFormat="1" applyFont="1" applyBorder="1" applyAlignment="1">
      <alignment horizontal="centerContinuous" vertical="center" wrapText="1"/>
    </xf>
    <xf numFmtId="1" fontId="19" fillId="0" borderId="17" xfId="0" applyNumberFormat="1" applyFont="1" applyBorder="1" applyAlignment="1">
      <alignment horizontal="centerContinuous" vertical="center" wrapText="1"/>
    </xf>
    <xf numFmtId="3" fontId="19" fillId="0" borderId="18" xfId="0" applyNumberFormat="1" applyFont="1" applyBorder="1" applyAlignment="1">
      <alignment horizontal="centerContinuous" vertical="center" wrapText="1"/>
    </xf>
    <xf numFmtId="164" fontId="19" fillId="0" borderId="18" xfId="0" applyNumberFormat="1" applyFont="1" applyFill="1" applyBorder="1" applyAlignment="1">
      <alignment horizontal="centerContinuous" vertical="center" wrapText="1"/>
    </xf>
    <xf numFmtId="164" fontId="19" fillId="0" borderId="34" xfId="0" applyNumberFormat="1" applyFont="1" applyFill="1" applyBorder="1" applyAlignment="1">
      <alignment horizontal="centerContinuous" vertical="center" wrapText="1"/>
    </xf>
    <xf numFmtId="164" fontId="16" fillId="0" borderId="24" xfId="0" applyNumberFormat="1" applyFont="1" applyFill="1" applyBorder="1"/>
    <xf numFmtId="3" fontId="19" fillId="0" borderId="17" xfId="0" applyNumberFormat="1" applyFont="1" applyBorder="1" applyAlignment="1">
      <alignment horizontal="centerContinuous" vertical="center" wrapText="1"/>
    </xf>
    <xf numFmtId="3" fontId="11" fillId="0" borderId="35" xfId="0" applyNumberFormat="1" applyFont="1" applyBorder="1"/>
    <xf numFmtId="3" fontId="16" fillId="0" borderId="35" xfId="0" applyNumberFormat="1" applyFont="1" applyBorder="1"/>
    <xf numFmtId="3" fontId="16" fillId="0" borderId="32" xfId="0" applyNumberFormat="1" applyFont="1" applyBorder="1"/>
    <xf numFmtId="0" fontId="20" fillId="0" borderId="33" xfId="0" applyFont="1" applyBorder="1"/>
    <xf numFmtId="3" fontId="16" fillId="0" borderId="36" xfId="0" applyNumberFormat="1" applyFont="1" applyBorder="1"/>
    <xf numFmtId="164" fontId="16" fillId="0" borderId="36" xfId="0" applyNumberFormat="1" applyFont="1" applyFill="1" applyBorder="1"/>
    <xf numFmtId="0" fontId="20" fillId="0" borderId="0" xfId="0" applyFont="1" applyBorder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2" fontId="16" fillId="0" borderId="0" xfId="0" applyNumberFormat="1" applyFont="1" applyFill="1" applyBorder="1"/>
    <xf numFmtId="3" fontId="0" fillId="0" borderId="0" xfId="0" applyNumberFormat="1"/>
    <xf numFmtId="0" fontId="10" fillId="0" borderId="0" xfId="0" applyFont="1" applyFill="1"/>
    <xf numFmtId="4" fontId="11" fillId="27" borderId="24" xfId="0" applyNumberFormat="1" applyFont="1" applyFill="1" applyBorder="1"/>
    <xf numFmtId="0" fontId="16" fillId="0" borderId="37" xfId="0" applyFont="1" applyBorder="1" applyAlignment="1">
      <alignment horizontal="center" vertical="center" wrapText="1"/>
    </xf>
    <xf numFmtId="49" fontId="14" fillId="0" borderId="14" xfId="0" applyNumberFormat="1" applyFont="1" applyBorder="1" applyAlignment="1">
      <alignment horizontal="centerContinuous" vertical="center"/>
    </xf>
    <xf numFmtId="49" fontId="19" fillId="0" borderId="15" xfId="0" applyNumberFormat="1" applyFont="1" applyBorder="1" applyAlignment="1">
      <alignment horizontal="centerContinuous" vertical="center" wrapText="1"/>
    </xf>
    <xf numFmtId="49" fontId="19" fillId="0" borderId="16" xfId="0" applyNumberFormat="1" applyFont="1" applyBorder="1" applyAlignment="1">
      <alignment horizontal="centerContinuous" vertical="center" wrapText="1"/>
    </xf>
    <xf numFmtId="4" fontId="39" fillId="0" borderId="32" xfId="0" applyNumberFormat="1" applyFont="1" applyBorder="1" applyAlignment="1"/>
    <xf numFmtId="4" fontId="39" fillId="0" borderId="22" xfId="0" applyNumberFormat="1" applyFont="1" applyBorder="1" applyAlignment="1">
      <alignment horizontal="right" vertical="top" wrapText="1"/>
    </xf>
    <xf numFmtId="4" fontId="39" fillId="0" borderId="24" xfId="0" applyNumberFormat="1" applyFont="1" applyBorder="1" applyAlignment="1">
      <alignment horizontal="right" vertical="top" wrapText="1"/>
    </xf>
    <xf numFmtId="4" fontId="39" fillId="0" borderId="38" xfId="0" applyNumberFormat="1" applyFont="1" applyBorder="1" applyAlignment="1">
      <alignment horizontal="right" vertical="top" wrapText="1"/>
    </xf>
    <xf numFmtId="4" fontId="39" fillId="0" borderId="25" xfId="0" applyNumberFormat="1" applyFont="1" applyBorder="1" applyAlignment="1">
      <alignment horizontal="right" vertical="top" wrapText="1"/>
    </xf>
    <xf numFmtId="2" fontId="39" fillId="0" borderId="22" xfId="0" applyNumberFormat="1" applyFont="1" applyBorder="1" applyAlignment="1">
      <alignment horizontal="center"/>
    </xf>
    <xf numFmtId="2" fontId="39" fillId="0" borderId="24" xfId="0" applyNumberFormat="1" applyFont="1" applyBorder="1" applyAlignment="1">
      <alignment horizontal="center" vertical="justify"/>
    </xf>
    <xf numFmtId="164" fontId="11" fillId="27" borderId="24" xfId="0" applyNumberFormat="1" applyFont="1" applyFill="1" applyBorder="1" applyAlignment="1">
      <alignment horizontal="center"/>
    </xf>
    <xf numFmtId="164" fontId="11" fillId="27" borderId="25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Continuous"/>
    </xf>
    <xf numFmtId="0" fontId="45" fillId="0" borderId="15" xfId="0" applyFont="1" applyBorder="1" applyAlignment="1">
      <alignment horizontal="centerContinuous"/>
    </xf>
    <xf numFmtId="0" fontId="45" fillId="0" borderId="16" xfId="0" applyFont="1" applyBorder="1" applyAlignment="1">
      <alignment horizontal="centerContinuous"/>
    </xf>
    <xf numFmtId="4" fontId="39" fillId="24" borderId="22" xfId="0" applyNumberFormat="1" applyFont="1" applyFill="1" applyBorder="1" applyAlignment="1">
      <alignment horizontal="center" vertical="top" wrapText="1"/>
    </xf>
    <xf numFmtId="4" fontId="39" fillId="24" borderId="24" xfId="0" applyNumberFormat="1" applyFont="1" applyFill="1" applyBorder="1" applyAlignment="1">
      <alignment horizontal="center" vertical="top" wrapText="1"/>
    </xf>
    <xf numFmtId="0" fontId="10" fillId="0" borderId="27" xfId="0" applyFont="1" applyBorder="1" applyAlignment="1">
      <alignment horizontal="center"/>
    </xf>
    <xf numFmtId="0" fontId="10" fillId="0" borderId="17" xfId="0" applyFont="1" applyBorder="1"/>
    <xf numFmtId="0" fontId="10" fillId="0" borderId="39" xfId="0" applyFont="1" applyBorder="1" applyAlignment="1">
      <alignment horizontal="center"/>
    </xf>
    <xf numFmtId="0" fontId="10" fillId="0" borderId="40" xfId="0" applyFont="1" applyBorder="1"/>
    <xf numFmtId="0" fontId="10" fillId="0" borderId="17" xfId="0" applyFont="1" applyFill="1" applyBorder="1"/>
    <xf numFmtId="0" fontId="10" fillId="0" borderId="40" xfId="0" applyFont="1" applyFill="1" applyBorder="1"/>
    <xf numFmtId="0" fontId="10" fillId="0" borderId="41" xfId="0" applyFont="1" applyBorder="1" applyAlignment="1">
      <alignment horizontal="center"/>
    </xf>
    <xf numFmtId="2" fontId="40" fillId="0" borderId="0" xfId="0" applyNumberFormat="1" applyFont="1" applyFill="1"/>
    <xf numFmtId="0" fontId="40" fillId="0" borderId="0" xfId="0" applyFont="1" applyFill="1"/>
    <xf numFmtId="0" fontId="16" fillId="0" borderId="0" xfId="0" applyFont="1" applyFill="1"/>
    <xf numFmtId="0" fontId="20" fillId="0" borderId="0" xfId="0" applyFont="1" applyFill="1" applyAlignment="1">
      <alignment horizontal="left" wrapText="1"/>
    </xf>
    <xf numFmtId="0" fontId="23" fillId="0" borderId="0" xfId="0" applyFont="1" applyFill="1"/>
    <xf numFmtId="0" fontId="48" fillId="0" borderId="42" xfId="0" applyFont="1" applyFill="1" applyBorder="1" applyAlignment="1"/>
    <xf numFmtId="4" fontId="48" fillId="0" borderId="42" xfId="0" applyNumberFormat="1" applyFont="1" applyFill="1" applyBorder="1" applyAlignment="1">
      <alignment horizontal="center"/>
    </xf>
    <xf numFmtId="4" fontId="48" fillId="0" borderId="43" xfId="0" applyNumberFormat="1" applyFont="1" applyFill="1" applyBorder="1" applyAlignment="1">
      <alignment horizontal="center"/>
    </xf>
    <xf numFmtId="3" fontId="48" fillId="0" borderId="44" xfId="0" applyNumberFormat="1" applyFont="1" applyFill="1" applyBorder="1" applyAlignment="1">
      <alignment horizontal="center"/>
    </xf>
    <xf numFmtId="4" fontId="48" fillId="0" borderId="45" xfId="0" applyNumberFormat="1" applyFont="1" applyFill="1" applyBorder="1" applyAlignment="1">
      <alignment horizontal="center"/>
    </xf>
    <xf numFmtId="0" fontId="16" fillId="0" borderId="46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1" fontId="19" fillId="0" borderId="30" xfId="0" applyNumberFormat="1" applyFont="1" applyFill="1" applyBorder="1" applyAlignment="1">
      <alignment horizontal="center" vertical="center"/>
    </xf>
    <xf numFmtId="0" fontId="16" fillId="24" borderId="22" xfId="0" applyFont="1" applyFill="1" applyBorder="1" applyAlignment="1">
      <alignment horizontal="centerContinuous" vertical="center"/>
    </xf>
    <xf numFmtId="14" fontId="30" fillId="24" borderId="22" xfId="0" applyNumberFormat="1" applyFont="1" applyFill="1" applyBorder="1" applyAlignment="1">
      <alignment horizontal="center" vertical="center" wrapText="1"/>
    </xf>
    <xf numFmtId="1" fontId="19" fillId="24" borderId="30" xfId="0" applyNumberFormat="1" applyFont="1" applyFill="1" applyBorder="1" applyAlignment="1">
      <alignment horizontal="center" vertical="center"/>
    </xf>
    <xf numFmtId="1" fontId="19" fillId="24" borderId="30" xfId="0" applyNumberFormat="1" applyFont="1" applyFill="1" applyBorder="1" applyAlignment="1">
      <alignment horizontal="center" vertical="center" wrapText="1"/>
    </xf>
    <xf numFmtId="4" fontId="48" fillId="0" borderId="34" xfId="0" applyNumberFormat="1" applyFont="1" applyFill="1" applyBorder="1" applyAlignment="1">
      <alignment horizontal="center"/>
    </xf>
    <xf numFmtId="3" fontId="11" fillId="0" borderId="22" xfId="0" applyNumberFormat="1" applyFont="1" applyBorder="1"/>
    <xf numFmtId="3" fontId="11" fillId="0" borderId="38" xfId="0" applyNumberFormat="1" applyFont="1" applyBorder="1"/>
    <xf numFmtId="3" fontId="48" fillId="0" borderId="42" xfId="0" applyNumberFormat="1" applyFont="1" applyFill="1" applyBorder="1" applyAlignment="1">
      <alignment horizontal="center"/>
    </xf>
    <xf numFmtId="0" fontId="10" fillId="0" borderId="49" xfId="0" applyFont="1" applyFill="1" applyBorder="1"/>
    <xf numFmtId="4" fontId="48" fillId="0" borderId="0" xfId="0" applyNumberFormat="1" applyFont="1" applyFill="1" applyBorder="1" applyAlignment="1">
      <alignment horizontal="center"/>
    </xf>
    <xf numFmtId="0" fontId="53" fillId="0" borderId="0" xfId="154"/>
    <xf numFmtId="0" fontId="11" fillId="0" borderId="0" xfId="160" applyFont="1" applyBorder="1" applyAlignment="1">
      <alignment horizontal="center"/>
    </xf>
    <xf numFmtId="0" fontId="14" fillId="0" borderId="0" xfId="160" applyFont="1" applyBorder="1"/>
    <xf numFmtId="14" fontId="11" fillId="0" borderId="0" xfId="160" applyNumberFormat="1" applyFont="1" applyBorder="1" applyAlignment="1">
      <alignment horizontal="center"/>
    </xf>
    <xf numFmtId="2" fontId="11" fillId="0" borderId="0" xfId="160" applyNumberFormat="1" applyFont="1" applyBorder="1" applyAlignment="1">
      <alignment horizontal="right"/>
    </xf>
    <xf numFmtId="164" fontId="11" fillId="0" borderId="0" xfId="160" applyNumberFormat="1" applyFont="1" applyBorder="1" applyAlignment="1">
      <alignment horizontal="right"/>
    </xf>
    <xf numFmtId="0" fontId="49" fillId="0" borderId="0" xfId="160" applyFont="1" applyBorder="1"/>
    <xf numFmtId="0" fontId="11" fillId="0" borderId="0" xfId="160" applyFont="1"/>
    <xf numFmtId="0" fontId="41" fillId="0" borderId="29" xfId="160" applyFont="1" applyFill="1" applyBorder="1" applyAlignment="1">
      <alignment horizontal="center" vertical="center"/>
    </xf>
    <xf numFmtId="0" fontId="41" fillId="0" borderId="30" xfId="160" applyFont="1" applyFill="1" applyBorder="1" applyAlignment="1">
      <alignment horizontal="center" vertical="center" wrapText="1"/>
    </xf>
    <xf numFmtId="14" fontId="41" fillId="0" borderId="30" xfId="160" applyNumberFormat="1" applyFont="1" applyFill="1" applyBorder="1" applyAlignment="1">
      <alignment horizontal="center" vertical="center"/>
    </xf>
    <xf numFmtId="164" fontId="41" fillId="0" borderId="30" xfId="160" applyNumberFormat="1" applyFont="1" applyFill="1" applyBorder="1" applyAlignment="1">
      <alignment horizontal="center" vertical="center" wrapText="1"/>
    </xf>
    <xf numFmtId="164" fontId="41" fillId="0" borderId="31" xfId="160" applyNumberFormat="1" applyFont="1" applyFill="1" applyBorder="1" applyAlignment="1">
      <alignment horizontal="center" vertical="center" wrapText="1"/>
    </xf>
    <xf numFmtId="2" fontId="14" fillId="0" borderId="30" xfId="0" applyNumberFormat="1" applyFont="1" applyBorder="1" applyAlignment="1">
      <alignment horizontal="center" vertical="center"/>
    </xf>
    <xf numFmtId="4" fontId="48" fillId="0" borderId="44" xfId="0" applyNumberFormat="1" applyFont="1" applyFill="1" applyBorder="1" applyAlignment="1">
      <alignment horizontal="center"/>
    </xf>
    <xf numFmtId="0" fontId="11" fillId="0" borderId="32" xfId="0" applyFont="1" applyBorder="1"/>
    <xf numFmtId="2" fontId="11" fillId="27" borderId="24" xfId="0" applyNumberFormat="1" applyFont="1" applyFill="1" applyBorder="1"/>
    <xf numFmtId="0" fontId="11" fillId="0" borderId="32" xfId="0" applyFont="1" applyBorder="1" applyAlignment="1">
      <alignment wrapText="1"/>
    </xf>
    <xf numFmtId="0" fontId="11" fillId="0" borderId="33" xfId="0" applyFont="1" applyBorder="1"/>
    <xf numFmtId="2" fontId="11" fillId="27" borderId="25" xfId="0" applyNumberFormat="1" applyFont="1" applyFill="1" applyBorder="1"/>
    <xf numFmtId="0" fontId="59" fillId="0" borderId="0" xfId="0" applyFont="1" applyAlignment="1">
      <alignment horizontal="justify"/>
    </xf>
    <xf numFmtId="0" fontId="46" fillId="0" borderId="0" xfId="0" applyFont="1"/>
    <xf numFmtId="0" fontId="58" fillId="0" borderId="0" xfId="0" applyFont="1" applyAlignment="1"/>
    <xf numFmtId="4" fontId="39" fillId="0" borderId="20" xfId="0" applyNumberFormat="1" applyFont="1" applyBorder="1" applyAlignment="1"/>
    <xf numFmtId="2" fontId="39" fillId="0" borderId="50" xfId="0" applyNumberFormat="1" applyFont="1" applyBorder="1" applyAlignment="1">
      <alignment horizontal="center"/>
    </xf>
    <xf numFmtId="2" fontId="39" fillId="0" borderId="51" xfId="0" applyNumberFormat="1" applyFont="1" applyBorder="1" applyAlignment="1">
      <alignment horizontal="center" vertical="justify"/>
    </xf>
    <xf numFmtId="0" fontId="54" fillId="0" borderId="0" xfId="160" applyFont="1" applyBorder="1"/>
    <xf numFmtId="3" fontId="40" fillId="0" borderId="0" xfId="0" applyNumberFormat="1" applyFont="1"/>
    <xf numFmtId="0" fontId="8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0" fillId="0" borderId="0" xfId="0" applyAlignment="1">
      <alignment vertical="center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0" fontId="31" fillId="0" borderId="20" xfId="0" applyFont="1" applyBorder="1"/>
    <xf numFmtId="2" fontId="11" fillId="27" borderId="22" xfId="0" applyNumberFormat="1" applyFont="1" applyFill="1" applyBorder="1"/>
    <xf numFmtId="3" fontId="16" fillId="0" borderId="22" xfId="0" applyNumberFormat="1" applyFont="1" applyBorder="1"/>
    <xf numFmtId="2" fontId="16" fillId="27" borderId="38" xfId="0" applyNumberFormat="1" applyFont="1" applyFill="1" applyBorder="1"/>
    <xf numFmtId="3" fontId="16" fillId="0" borderId="38" xfId="0" applyNumberFormat="1" applyFont="1" applyBorder="1"/>
    <xf numFmtId="0" fontId="83" fillId="0" borderId="0" xfId="0" applyFont="1"/>
    <xf numFmtId="0" fontId="84" fillId="0" borderId="0" xfId="0" applyFont="1"/>
    <xf numFmtId="0" fontId="16" fillId="0" borderId="52" xfId="0" applyFont="1" applyBorder="1" applyAlignment="1">
      <alignment horizontal="center" vertical="center" wrapText="1"/>
    </xf>
    <xf numFmtId="0" fontId="85" fillId="0" borderId="0" xfId="0" applyFont="1"/>
    <xf numFmtId="0" fontId="13" fillId="0" borderId="0" xfId="0" applyFont="1" applyAlignment="1">
      <alignment vertical="center"/>
    </xf>
    <xf numFmtId="3" fontId="11" fillId="0" borderId="53" xfId="0" applyNumberFormat="1" applyFont="1" applyBorder="1"/>
    <xf numFmtId="164" fontId="11" fillId="28" borderId="23" xfId="0" applyNumberFormat="1" applyFont="1" applyFill="1" applyBorder="1"/>
    <xf numFmtId="164" fontId="11" fillId="28" borderId="54" xfId="0" applyNumberFormat="1" applyFont="1" applyFill="1" applyBorder="1"/>
    <xf numFmtId="3" fontId="11" fillId="0" borderId="55" xfId="0" applyNumberFormat="1" applyFont="1" applyBorder="1"/>
    <xf numFmtId="164" fontId="11" fillId="28" borderId="22" xfId="0" applyNumberFormat="1" applyFont="1" applyFill="1" applyBorder="1"/>
    <xf numFmtId="164" fontId="11" fillId="28" borderId="24" xfId="0" applyNumberFormat="1" applyFont="1" applyFill="1" applyBorder="1"/>
    <xf numFmtId="164" fontId="11" fillId="28" borderId="35" xfId="0" applyNumberFormat="1" applyFont="1" applyFill="1" applyBorder="1"/>
    <xf numFmtId="3" fontId="16" fillId="0" borderId="55" xfId="0" applyNumberFormat="1" applyFont="1" applyBorder="1"/>
    <xf numFmtId="164" fontId="16" fillId="28" borderId="36" xfId="0" applyNumberFormat="1" applyFont="1" applyFill="1" applyBorder="1"/>
    <xf numFmtId="164" fontId="16" fillId="28" borderId="25" xfId="0" applyNumberFormat="1" applyFont="1" applyFill="1" applyBorder="1"/>
    <xf numFmtId="2" fontId="19" fillId="0" borderId="18" xfId="0" applyNumberFormat="1" applyFont="1" applyBorder="1" applyAlignment="1">
      <alignment horizontal="centerContinuous" vertical="center" wrapText="1"/>
    </xf>
    <xf numFmtId="0" fontId="46" fillId="0" borderId="0" xfId="0" applyFont="1" applyFill="1"/>
    <xf numFmtId="0" fontId="48" fillId="0" borderId="0" xfId="0" applyFont="1" applyFill="1" applyBorder="1" applyAlignment="1"/>
    <xf numFmtId="0" fontId="23" fillId="0" borderId="0" xfId="0" applyFont="1" applyBorder="1"/>
    <xf numFmtId="3" fontId="47" fillId="0" borderId="30" xfId="155" applyNumberFormat="1" applyFont="1" applyBorder="1"/>
    <xf numFmtId="3" fontId="47" fillId="27" borderId="56" xfId="155" applyNumberFormat="1" applyFont="1" applyFill="1" applyBorder="1"/>
    <xf numFmtId="3" fontId="47" fillId="0" borderId="31" xfId="155" applyNumberFormat="1" applyFont="1" applyBorder="1"/>
    <xf numFmtId="4" fontId="39" fillId="0" borderId="32" xfId="155" applyNumberFormat="1" applyFont="1" applyBorder="1"/>
    <xf numFmtId="3" fontId="39" fillId="0" borderId="22" xfId="155" applyNumberFormat="1" applyFont="1" applyBorder="1"/>
    <xf numFmtId="3" fontId="39" fillId="27" borderId="35" xfId="155" applyNumberFormat="1" applyFont="1" applyFill="1" applyBorder="1"/>
    <xf numFmtId="3" fontId="39" fillId="0" borderId="24" xfId="155" applyNumberFormat="1" applyFont="1" applyBorder="1"/>
    <xf numFmtId="0" fontId="14" fillId="0" borderId="58" xfId="0" applyFont="1" applyBorder="1" applyAlignment="1">
      <alignment horizontal="center" vertical="center"/>
    </xf>
    <xf numFmtId="3" fontId="16" fillId="0" borderId="59" xfId="0" applyNumberFormat="1" applyFont="1" applyBorder="1"/>
    <xf numFmtId="164" fontId="11" fillId="28" borderId="60" xfId="0" applyNumberFormat="1" applyFont="1" applyFill="1" applyBorder="1"/>
    <xf numFmtId="164" fontId="11" fillId="28" borderId="55" xfId="0" applyNumberFormat="1" applyFont="1" applyFill="1" applyBorder="1"/>
    <xf numFmtId="164" fontId="11" fillId="28" borderId="61" xfId="0" applyNumberFormat="1" applyFont="1" applyFill="1" applyBorder="1"/>
    <xf numFmtId="164" fontId="16" fillId="28" borderId="62" xfId="0" applyNumberFormat="1" applyFont="1" applyFill="1" applyBorder="1"/>
    <xf numFmtId="0" fontId="14" fillId="24" borderId="63" xfId="0" applyFont="1" applyFill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1" fontId="39" fillId="0" borderId="22" xfId="0" applyNumberFormat="1" applyFont="1" applyBorder="1" applyAlignment="1">
      <alignment horizontal="center"/>
    </xf>
    <xf numFmtId="1" fontId="39" fillId="0" borderId="50" xfId="0" applyNumberFormat="1" applyFont="1" applyBorder="1" applyAlignment="1">
      <alignment horizontal="center"/>
    </xf>
    <xf numFmtId="0" fontId="20" fillId="24" borderId="26" xfId="156" applyFont="1" applyFill="1" applyBorder="1"/>
    <xf numFmtId="0" fontId="39" fillId="0" borderId="0" xfId="153" applyFont="1"/>
    <xf numFmtId="3" fontId="39" fillId="0" borderId="0" xfId="153" applyNumberFormat="1" applyFont="1" applyFill="1" applyBorder="1"/>
    <xf numFmtId="0" fontId="39" fillId="0" borderId="0" xfId="153" applyFont="1" applyFill="1"/>
    <xf numFmtId="0" fontId="90" fillId="0" borderId="0" xfId="153" applyFont="1" applyAlignment="1">
      <alignment horizontal="left" vertical="center"/>
    </xf>
    <xf numFmtId="0" fontId="41" fillId="0" borderId="0" xfId="153" applyFont="1" applyFill="1"/>
    <xf numFmtId="0" fontId="91" fillId="27" borderId="0" xfId="153" applyFont="1" applyFill="1"/>
    <xf numFmtId="0" fontId="39" fillId="27" borderId="0" xfId="153" applyFont="1" applyFill="1"/>
    <xf numFmtId="0" fontId="46" fillId="0" borderId="0" xfId="153" applyFont="1" applyFill="1"/>
    <xf numFmtId="0" fontId="47" fillId="27" borderId="29" xfId="153" applyFont="1" applyFill="1" applyBorder="1"/>
    <xf numFmtId="0" fontId="47" fillId="27" borderId="30" xfId="153" applyFont="1" applyFill="1" applyBorder="1" applyAlignment="1">
      <alignment horizontal="center"/>
    </xf>
    <xf numFmtId="0" fontId="47" fillId="27" borderId="31" xfId="153" applyFont="1" applyFill="1" applyBorder="1" applyAlignment="1">
      <alignment horizontal="center"/>
    </xf>
    <xf numFmtId="0" fontId="39" fillId="27" borderId="64" xfId="153" applyFont="1" applyFill="1" applyBorder="1"/>
    <xf numFmtId="1" fontId="39" fillId="27" borderId="65" xfId="153" applyNumberFormat="1" applyFont="1" applyFill="1" applyBorder="1"/>
    <xf numFmtId="1" fontId="39" fillId="27" borderId="66" xfId="153" applyNumberFormat="1" applyFont="1" applyFill="1" applyBorder="1"/>
    <xf numFmtId="0" fontId="92" fillId="0" borderId="0" xfId="153" applyFont="1" applyAlignment="1">
      <alignment horizontal="left" vertical="center"/>
    </xf>
    <xf numFmtId="3" fontId="39" fillId="27" borderId="65" xfId="153" applyNumberFormat="1" applyFont="1" applyFill="1" applyBorder="1"/>
    <xf numFmtId="3" fontId="39" fillId="27" borderId="66" xfId="153" applyNumberFormat="1" applyFont="1" applyFill="1" applyBorder="1"/>
    <xf numFmtId="2" fontId="39" fillId="27" borderId="0" xfId="153" applyNumberFormat="1" applyFont="1" applyFill="1" applyBorder="1"/>
    <xf numFmtId="2" fontId="39" fillId="0" borderId="0" xfId="153" applyNumberFormat="1" applyFont="1"/>
    <xf numFmtId="0" fontId="39" fillId="0" borderId="0" xfId="153" applyFont="1" applyFill="1" applyBorder="1"/>
    <xf numFmtId="0" fontId="47" fillId="0" borderId="0" xfId="153" applyFont="1" applyBorder="1"/>
    <xf numFmtId="0" fontId="47" fillId="0" borderId="0" xfId="153" applyFont="1" applyBorder="1" applyAlignment="1">
      <alignment horizontal="center"/>
    </xf>
    <xf numFmtId="0" fontId="53" fillId="0" borderId="0" xfId="153"/>
    <xf numFmtId="2" fontId="39" fillId="0" borderId="0" xfId="153" applyNumberFormat="1" applyFont="1" applyFill="1" applyBorder="1"/>
    <xf numFmtId="3" fontId="47" fillId="27" borderId="15" xfId="155" applyNumberFormat="1" applyFont="1" applyFill="1" applyBorder="1"/>
    <xf numFmtId="0" fontId="26" fillId="0" borderId="14" xfId="0" applyFont="1" applyBorder="1" applyAlignment="1">
      <alignment horizontal="centerContinuous"/>
    </xf>
    <xf numFmtId="1" fontId="30" fillId="0" borderId="29" xfId="0" applyNumberFormat="1" applyFont="1" applyBorder="1" applyAlignment="1">
      <alignment horizontal="center" vertical="center" wrapText="1"/>
    </xf>
    <xf numFmtId="1" fontId="30" fillId="0" borderId="67" xfId="0" applyNumberFormat="1" applyFont="1" applyBorder="1" applyAlignment="1">
      <alignment horizontal="center" vertical="center" wrapText="1"/>
    </xf>
    <xf numFmtId="0" fontId="91" fillId="27" borderId="0" xfId="0" applyFont="1" applyFill="1"/>
    <xf numFmtId="2" fontId="39" fillId="27" borderId="0" xfId="0" applyNumberFormat="1" applyFont="1" applyFill="1" applyBorder="1"/>
    <xf numFmtId="0" fontId="47" fillId="27" borderId="29" xfId="0" applyFont="1" applyFill="1" applyBorder="1"/>
    <xf numFmtId="0" fontId="47" fillId="27" borderId="30" xfId="0" applyFont="1" applyFill="1" applyBorder="1" applyAlignment="1">
      <alignment horizontal="center"/>
    </xf>
    <xf numFmtId="0" fontId="47" fillId="27" borderId="31" xfId="0" applyFont="1" applyFill="1" applyBorder="1" applyAlignment="1">
      <alignment horizontal="center"/>
    </xf>
    <xf numFmtId="0" fontId="39" fillId="27" borderId="64" xfId="0" applyFont="1" applyFill="1" applyBorder="1"/>
    <xf numFmtId="3" fontId="39" fillId="27" borderId="65" xfId="0" applyNumberFormat="1" applyFont="1" applyFill="1" applyBorder="1"/>
    <xf numFmtId="3" fontId="39" fillId="27" borderId="66" xfId="0" applyNumberFormat="1" applyFont="1" applyFill="1" applyBorder="1"/>
    <xf numFmtId="3" fontId="39" fillId="0" borderId="32" xfId="155" applyNumberFormat="1" applyFont="1" applyBorder="1"/>
    <xf numFmtId="3" fontId="39" fillId="0" borderId="20" xfId="155" applyNumberFormat="1" applyFont="1" applyBorder="1"/>
    <xf numFmtId="4" fontId="39" fillId="0" borderId="55" xfId="155" applyNumberFormat="1" applyFont="1" applyBorder="1"/>
    <xf numFmtId="4" fontId="39" fillId="0" borderId="68" xfId="155" applyNumberFormat="1" applyFont="1" applyBorder="1"/>
    <xf numFmtId="3" fontId="39" fillId="0" borderId="69" xfId="155" applyNumberFormat="1" applyFont="1" applyBorder="1"/>
    <xf numFmtId="3" fontId="39" fillId="27" borderId="5" xfId="155" applyNumberFormat="1" applyFont="1" applyFill="1" applyBorder="1"/>
    <xf numFmtId="3" fontId="39" fillId="0" borderId="70" xfId="155" applyNumberFormat="1" applyFont="1" applyBorder="1"/>
    <xf numFmtId="3" fontId="39" fillId="0" borderId="68" xfId="155" applyNumberFormat="1" applyFont="1" applyBorder="1"/>
    <xf numFmtId="4" fontId="39" fillId="0" borderId="64" xfId="155" applyNumberFormat="1" applyFont="1" applyBorder="1"/>
    <xf numFmtId="3" fontId="39" fillId="0" borderId="65" xfId="155" applyNumberFormat="1" applyFont="1" applyBorder="1"/>
    <xf numFmtId="3" fontId="39" fillId="27" borderId="71" xfId="155" applyNumberFormat="1" applyFont="1" applyFill="1" applyBorder="1"/>
    <xf numFmtId="3" fontId="39" fillId="0" borderId="66" xfId="155" applyNumberFormat="1" applyFont="1" applyBorder="1"/>
    <xf numFmtId="4" fontId="39" fillId="0" borderId="72" xfId="155" applyNumberFormat="1" applyFont="1" applyBorder="1"/>
    <xf numFmtId="0" fontId="10" fillId="0" borderId="73" xfId="0" applyFont="1" applyFill="1" applyBorder="1"/>
    <xf numFmtId="0" fontId="0" fillId="0" borderId="0" xfId="0" applyAlignment="1">
      <alignment horizontal="center"/>
    </xf>
    <xf numFmtId="0" fontId="39" fillId="0" borderId="0" xfId="0" applyFont="1"/>
    <xf numFmtId="0" fontId="16" fillId="28" borderId="79" xfId="0" applyFont="1" applyFill="1" applyBorder="1" applyAlignment="1">
      <alignment horizontal="center" vertical="center" wrapText="1"/>
    </xf>
    <xf numFmtId="0" fontId="55" fillId="28" borderId="47" xfId="0" applyFont="1" applyFill="1" applyBorder="1" applyAlignment="1">
      <alignment horizontal="center" vertical="center" wrapText="1"/>
    </xf>
    <xf numFmtId="0" fontId="55" fillId="27" borderId="46" xfId="0" applyFont="1" applyFill="1" applyBorder="1" applyAlignment="1">
      <alignment horizontal="center" vertical="center" wrapText="1"/>
    </xf>
    <xf numFmtId="0" fontId="16" fillId="28" borderId="48" xfId="0" applyFont="1" applyFill="1" applyBorder="1" applyAlignment="1">
      <alignment horizontal="center" vertical="center" wrapText="1"/>
    </xf>
    <xf numFmtId="0" fontId="55" fillId="28" borderId="46" xfId="0" applyFont="1" applyFill="1" applyBorder="1" applyAlignment="1">
      <alignment horizontal="center" vertical="center" wrapText="1"/>
    </xf>
    <xf numFmtId="0" fontId="87" fillId="27" borderId="66" xfId="0" applyFont="1" applyFill="1" applyBorder="1" applyAlignment="1">
      <alignment horizontal="center" vertical="center" wrapText="1"/>
    </xf>
    <xf numFmtId="0" fontId="16" fillId="28" borderId="65" xfId="0" applyFont="1" applyFill="1" applyBorder="1" applyAlignment="1">
      <alignment horizontal="center" vertical="center" wrapText="1"/>
    </xf>
    <xf numFmtId="0" fontId="87" fillId="28" borderId="66" xfId="0" applyFont="1" applyFill="1" applyBorder="1" applyAlignment="1">
      <alignment horizontal="center" vertical="center" wrapText="1"/>
    </xf>
    <xf numFmtId="164" fontId="11" fillId="27" borderId="80" xfId="0" applyNumberFormat="1" applyFont="1" applyFill="1" applyBorder="1"/>
    <xf numFmtId="164" fontId="11" fillId="27" borderId="54" xfId="0" applyNumberFormat="1" applyFont="1" applyFill="1" applyBorder="1"/>
    <xf numFmtId="164" fontId="11" fillId="27" borderId="32" xfId="0" applyNumberFormat="1" applyFont="1" applyFill="1" applyBorder="1"/>
    <xf numFmtId="164" fontId="11" fillId="27" borderId="24" xfId="0" applyNumberFormat="1" applyFont="1" applyFill="1" applyBorder="1"/>
    <xf numFmtId="164" fontId="11" fillId="27" borderId="40" xfId="0" applyNumberFormat="1" applyFont="1" applyFill="1" applyBorder="1"/>
    <xf numFmtId="164" fontId="11" fillId="27" borderId="35" xfId="0" applyNumberFormat="1" applyFont="1" applyFill="1" applyBorder="1"/>
    <xf numFmtId="164" fontId="16" fillId="27" borderId="49" xfId="0" applyNumberFormat="1" applyFont="1" applyFill="1" applyBorder="1"/>
    <xf numFmtId="164" fontId="16" fillId="27" borderId="36" xfId="0" applyNumberFormat="1" applyFont="1" applyFill="1" applyBorder="1"/>
    <xf numFmtId="164" fontId="16" fillId="27" borderId="25" xfId="0" applyNumberFormat="1" applyFont="1" applyFill="1" applyBorder="1"/>
    <xf numFmtId="49" fontId="19" fillId="0" borderId="34" xfId="0" applyNumberFormat="1" applyFont="1" applyBorder="1" applyAlignment="1">
      <alignment horizontal="centerContinuous" vertical="center" wrapText="1"/>
    </xf>
    <xf numFmtId="4" fontId="26" fillId="0" borderId="14" xfId="0" applyNumberFormat="1" applyFont="1" applyBorder="1" applyAlignment="1">
      <alignment horizontal="centerContinuous" vertical="center"/>
    </xf>
    <xf numFmtId="4" fontId="26" fillId="0" borderId="15" xfId="0" applyNumberFormat="1" applyFont="1" applyBorder="1" applyAlignment="1">
      <alignment horizontal="centerContinuous" vertical="center"/>
    </xf>
    <xf numFmtId="4" fontId="26" fillId="0" borderId="16" xfId="0" applyNumberFormat="1" applyFont="1" applyBorder="1" applyAlignment="1">
      <alignment horizontal="centerContinuous" vertical="center"/>
    </xf>
    <xf numFmtId="0" fontId="54" fillId="0" borderId="15" xfId="0" applyFont="1" applyFill="1" applyBorder="1" applyAlignment="1">
      <alignment horizontal="center" vertical="center"/>
    </xf>
    <xf numFmtId="14" fontId="54" fillId="27" borderId="26" xfId="0" applyNumberFormat="1" applyFont="1" applyFill="1" applyBorder="1" applyAlignment="1">
      <alignment horizontal="center" vertical="center"/>
    </xf>
    <xf numFmtId="14" fontId="54" fillId="0" borderId="26" xfId="0" applyNumberFormat="1" applyFont="1" applyFill="1" applyBorder="1" applyAlignment="1">
      <alignment horizontal="center" vertical="center"/>
    </xf>
    <xf numFmtId="2" fontId="14" fillId="0" borderId="16" xfId="0" applyNumberFormat="1" applyFont="1" applyBorder="1" applyAlignment="1">
      <alignment horizontal="center" vertical="center" wrapText="1"/>
    </xf>
    <xf numFmtId="0" fontId="11" fillId="0" borderId="82" xfId="0" applyFont="1" applyBorder="1"/>
    <xf numFmtId="4" fontId="11" fillId="27" borderId="83" xfId="0" applyNumberFormat="1" applyFont="1" applyFill="1" applyBorder="1" applyAlignment="1">
      <alignment horizontal="center"/>
    </xf>
    <xf numFmtId="4" fontId="11" fillId="0" borderId="83" xfId="0" applyNumberFormat="1" applyFont="1" applyFill="1" applyBorder="1" applyAlignment="1">
      <alignment horizontal="center"/>
    </xf>
    <xf numFmtId="164" fontId="11" fillId="0" borderId="84" xfId="0" applyNumberFormat="1" applyFont="1" applyFill="1" applyBorder="1" applyAlignment="1">
      <alignment horizontal="center"/>
    </xf>
    <xf numFmtId="0" fontId="11" fillId="0" borderId="61" xfId="0" applyFont="1" applyBorder="1"/>
    <xf numFmtId="4" fontId="11" fillId="27" borderId="43" xfId="0" applyNumberFormat="1" applyFont="1" applyFill="1" applyBorder="1" applyAlignment="1">
      <alignment horizontal="center"/>
    </xf>
    <xf numFmtId="4" fontId="11" fillId="0" borderId="43" xfId="0" applyNumberFormat="1" applyFont="1" applyFill="1" applyBorder="1" applyAlignment="1">
      <alignment horizontal="center"/>
    </xf>
    <xf numFmtId="164" fontId="11" fillId="0" borderId="85" xfId="0" applyNumberFormat="1" applyFont="1" applyFill="1" applyBorder="1" applyAlignment="1">
      <alignment horizontal="center"/>
    </xf>
    <xf numFmtId="0" fontId="16" fillId="0" borderId="61" xfId="0" applyFont="1" applyBorder="1"/>
    <xf numFmtId="4" fontId="16" fillId="27" borderId="43" xfId="0" applyNumberFormat="1" applyFont="1" applyFill="1" applyBorder="1" applyAlignment="1">
      <alignment horizontal="center"/>
    </xf>
    <xf numFmtId="4" fontId="16" fillId="0" borderId="43" xfId="0" applyNumberFormat="1" applyFont="1" applyFill="1" applyBorder="1" applyAlignment="1">
      <alignment horizontal="center"/>
    </xf>
    <xf numFmtId="164" fontId="16" fillId="0" borderId="85" xfId="0" applyNumberFormat="1" applyFont="1" applyFill="1" applyBorder="1" applyAlignment="1">
      <alignment horizontal="center"/>
    </xf>
    <xf numFmtId="3" fontId="11" fillId="27" borderId="43" xfId="0" applyNumberFormat="1" applyFont="1" applyFill="1" applyBorder="1" applyAlignment="1">
      <alignment horizontal="center"/>
    </xf>
    <xf numFmtId="3" fontId="11" fillId="0" borderId="43" xfId="0" applyNumberFormat="1" applyFont="1" applyFill="1" applyBorder="1" applyAlignment="1">
      <alignment horizontal="center"/>
    </xf>
    <xf numFmtId="0" fontId="11" fillId="0" borderId="62" xfId="0" applyFont="1" applyFill="1" applyBorder="1"/>
    <xf numFmtId="4" fontId="11" fillId="27" borderId="44" xfId="0" applyNumberFormat="1" applyFont="1" applyFill="1" applyBorder="1" applyAlignment="1">
      <alignment horizontal="center"/>
    </xf>
    <xf numFmtId="4" fontId="11" fillId="0" borderId="44" xfId="0" applyNumberFormat="1" applyFont="1" applyFill="1" applyBorder="1" applyAlignment="1">
      <alignment horizontal="center"/>
    </xf>
    <xf numFmtId="164" fontId="11" fillId="0" borderId="45" xfId="0" applyNumberFormat="1" applyFont="1" applyFill="1" applyBorder="1" applyAlignment="1">
      <alignment horizontal="center"/>
    </xf>
    <xf numFmtId="0" fontId="51" fillId="29" borderId="0" xfId="138" applyFont="1" applyFill="1"/>
    <xf numFmtId="0" fontId="43" fillId="29" borderId="0" xfId="138" applyFont="1" applyFill="1"/>
    <xf numFmtId="0" fontId="109" fillId="0" borderId="0" xfId="0" quotePrefix="1" applyFont="1" applyAlignment="1" applyProtection="1">
      <alignment horizontal="center"/>
      <protection locked="0"/>
    </xf>
    <xf numFmtId="0" fontId="109" fillId="0" borderId="0" xfId="0" applyFont="1" applyAlignment="1" applyProtection="1">
      <alignment horizontal="center"/>
      <protection locked="0"/>
    </xf>
    <xf numFmtId="0" fontId="47" fillId="0" borderId="32" xfId="0" applyFont="1" applyBorder="1" applyAlignment="1">
      <alignment horizontal="center" vertical="center" wrapText="1"/>
    </xf>
    <xf numFmtId="14" fontId="110" fillId="0" borderId="22" xfId="0" applyNumberFormat="1" applyFont="1" applyBorder="1" applyAlignment="1">
      <alignment horizontal="center" vertical="center" wrapText="1"/>
    </xf>
    <xf numFmtId="14" fontId="110" fillId="0" borderId="24" xfId="0" applyNumberFormat="1" applyFont="1" applyBorder="1" applyAlignment="1">
      <alignment horizontal="center" vertical="center" wrapText="1"/>
    </xf>
    <xf numFmtId="4" fontId="39" fillId="0" borderId="0" xfId="0" applyNumberFormat="1" applyFont="1"/>
    <xf numFmtId="0" fontId="109" fillId="0" borderId="32" xfId="0" applyFont="1" applyBorder="1"/>
    <xf numFmtId="0" fontId="109" fillId="0" borderId="33" xfId="0" applyFont="1" applyBorder="1"/>
    <xf numFmtId="0" fontId="42" fillId="0" borderId="0" xfId="0" applyFont="1"/>
    <xf numFmtId="0" fontId="42" fillId="0" borderId="0" xfId="0" quotePrefix="1" applyFont="1" applyAlignment="1" applyProtection="1">
      <alignment horizontal="center"/>
      <protection locked="0"/>
    </xf>
    <xf numFmtId="0" fontId="41" fillId="0" borderId="0" xfId="0" applyFont="1"/>
    <xf numFmtId="2" fontId="42" fillId="0" borderId="0" xfId="0" applyNumberFormat="1" applyFont="1"/>
    <xf numFmtId="3" fontId="39" fillId="0" borderId="0" xfId="153" applyNumberFormat="1" applyFont="1"/>
    <xf numFmtId="0" fontId="14" fillId="0" borderId="73" xfId="156" applyFont="1" applyFill="1" applyBorder="1"/>
    <xf numFmtId="4" fontId="16" fillId="27" borderId="51" xfId="0" applyNumberFormat="1" applyFont="1" applyFill="1" applyBorder="1" applyAlignment="1">
      <alignment horizontal="center" vertical="center" wrapText="1"/>
    </xf>
    <xf numFmtId="0" fontId="42" fillId="0" borderId="0" xfId="0" applyFont="1" applyBorder="1"/>
    <xf numFmtId="2" fontId="41" fillId="0" borderId="0" xfId="0" applyNumberFormat="1" applyFont="1" applyBorder="1" applyAlignment="1">
      <alignment horizontal="left" vertical="center"/>
    </xf>
    <xf numFmtId="0" fontId="14" fillId="0" borderId="26" xfId="0" applyNumberFormat="1" applyFont="1" applyBorder="1" applyAlignment="1">
      <alignment horizontal="center" vertical="center" wrapText="1"/>
    </xf>
    <xf numFmtId="0" fontId="14" fillId="0" borderId="26" xfId="0" applyFont="1" applyBorder="1" applyAlignment="1">
      <alignment wrapText="1"/>
    </xf>
    <xf numFmtId="0" fontId="14" fillId="0" borderId="29" xfId="0" applyFont="1" applyBorder="1" applyAlignment="1">
      <alignment horizontal="centerContinuous" vertical="center"/>
    </xf>
    <xf numFmtId="0" fontId="14" fillId="0" borderId="31" xfId="0" applyFont="1" applyBorder="1" applyAlignment="1">
      <alignment horizontal="centerContinuous" vertical="center"/>
    </xf>
    <xf numFmtId="0" fontId="14" fillId="24" borderId="28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/>
    </xf>
    <xf numFmtId="1" fontId="14" fillId="0" borderId="29" xfId="0" applyNumberFormat="1" applyFont="1" applyBorder="1" applyAlignment="1">
      <alignment horizontal="center" vertical="center" wrapText="1"/>
    </xf>
    <xf numFmtId="1" fontId="14" fillId="0" borderId="31" xfId="0" applyNumberFormat="1" applyFont="1" applyBorder="1" applyAlignment="1">
      <alignment horizontal="center" vertical="center" wrapText="1"/>
    </xf>
    <xf numFmtId="0" fontId="11" fillId="28" borderId="14" xfId="0" applyFont="1" applyFill="1" applyBorder="1" applyAlignment="1">
      <alignment horizont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1" fillId="28" borderId="16" xfId="0" applyNumberFormat="1" applyFont="1" applyFill="1" applyBorder="1" applyAlignment="1">
      <alignment horizontal="center"/>
    </xf>
    <xf numFmtId="0" fontId="11" fillId="0" borderId="73" xfId="0" applyFont="1" applyBorder="1"/>
    <xf numFmtId="3" fontId="11" fillId="0" borderId="20" xfId="0" applyNumberFormat="1" applyFont="1" applyFill="1" applyBorder="1" applyAlignment="1">
      <alignment horizontal="right"/>
    </xf>
    <xf numFmtId="3" fontId="11" fillId="0" borderId="51" xfId="0" applyNumberFormat="1" applyFont="1" applyFill="1" applyBorder="1" applyAlignment="1">
      <alignment horizontal="right"/>
    </xf>
    <xf numFmtId="2" fontId="11" fillId="0" borderId="53" xfId="0" applyNumberFormat="1" applyFont="1" applyFill="1" applyBorder="1" applyAlignment="1">
      <alignment horizontal="right"/>
    </xf>
    <xf numFmtId="2" fontId="11" fillId="0" borderId="51" xfId="0" applyNumberFormat="1" applyFont="1" applyFill="1" applyBorder="1" applyAlignment="1">
      <alignment horizontal="right"/>
    </xf>
    <xf numFmtId="0" fontId="11" fillId="0" borderId="40" xfId="0" applyFont="1" applyBorder="1"/>
    <xf numFmtId="3" fontId="11" fillId="0" borderId="32" xfId="0" applyNumberFormat="1" applyFont="1" applyFill="1" applyBorder="1" applyAlignment="1">
      <alignment horizontal="right"/>
    </xf>
    <xf numFmtId="3" fontId="11" fillId="0" borderId="24" xfId="0" applyNumberFormat="1" applyFont="1" applyFill="1" applyBorder="1" applyAlignment="1">
      <alignment horizontal="right"/>
    </xf>
    <xf numFmtId="2" fontId="11" fillId="0" borderId="55" xfId="0" applyNumberFormat="1" applyFont="1" applyFill="1" applyBorder="1" applyAlignment="1">
      <alignment horizontal="right"/>
    </xf>
    <xf numFmtId="2" fontId="11" fillId="0" borderId="24" xfId="0" applyNumberFormat="1" applyFont="1" applyFill="1" applyBorder="1" applyAlignment="1">
      <alignment horizontal="right"/>
    </xf>
    <xf numFmtId="0" fontId="11" fillId="0" borderId="49" xfId="0" applyFont="1" applyBorder="1"/>
    <xf numFmtId="3" fontId="11" fillId="0" borderId="33" xfId="0" applyNumberFormat="1" applyFont="1" applyFill="1" applyBorder="1" applyAlignment="1">
      <alignment horizontal="right"/>
    </xf>
    <xf numFmtId="3" fontId="11" fillId="0" borderId="25" xfId="0" applyNumberFormat="1" applyFont="1" applyFill="1" applyBorder="1" applyAlignment="1">
      <alignment horizontal="right"/>
    </xf>
    <xf numFmtId="2" fontId="11" fillId="0" borderId="59" xfId="0" applyNumberFormat="1" applyFont="1" applyFill="1" applyBorder="1" applyAlignment="1">
      <alignment horizontal="right"/>
    </xf>
    <xf numFmtId="2" fontId="11" fillId="0" borderId="25" xfId="0" applyNumberFormat="1" applyFont="1" applyFill="1" applyBorder="1" applyAlignment="1">
      <alignment horizontal="right"/>
    </xf>
    <xf numFmtId="0" fontId="119" fillId="0" borderId="0" xfId="134" quotePrefix="1" applyFont="1" applyAlignment="1">
      <alignment horizontal="center"/>
    </xf>
    <xf numFmtId="0" fontId="100" fillId="0" borderId="0" xfId="134"/>
    <xf numFmtId="0" fontId="96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98" fillId="0" borderId="0" xfId="134" applyFont="1" applyFill="1"/>
    <xf numFmtId="0" fontId="52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0" fillId="0" borderId="48" xfId="134" applyBorder="1"/>
    <xf numFmtId="4" fontId="100" fillId="0" borderId="22" xfId="134" applyNumberFormat="1" applyBorder="1"/>
    <xf numFmtId="2" fontId="100" fillId="0" borderId="22" xfId="134" applyNumberFormat="1" applyBorder="1"/>
    <xf numFmtId="166" fontId="97" fillId="31" borderId="22" xfId="169" applyNumberFormat="1" applyFont="1" applyFill="1" applyBorder="1"/>
    <xf numFmtId="2" fontId="100" fillId="28" borderId="22" xfId="134" applyNumberFormat="1" applyFill="1" applyBorder="1"/>
    <xf numFmtId="0" fontId="100" fillId="0" borderId="22" xfId="134" applyBorder="1"/>
    <xf numFmtId="2" fontId="100" fillId="32" borderId="22" xfId="134" applyNumberFormat="1" applyFill="1" applyBorder="1"/>
    <xf numFmtId="2" fontId="100" fillId="0" borderId="22" xfId="134" applyNumberFormat="1" applyFill="1" applyBorder="1"/>
    <xf numFmtId="4" fontId="97" fillId="0" borderId="22" xfId="134" applyNumberFormat="1" applyFont="1" applyBorder="1"/>
    <xf numFmtId="2" fontId="97" fillId="0" borderId="22" xfId="134" applyNumberFormat="1" applyFont="1" applyBorder="1"/>
    <xf numFmtId="4" fontId="36" fillId="0" borderId="22" xfId="134" applyNumberFormat="1" applyFont="1" applyBorder="1"/>
    <xf numFmtId="4" fontId="100" fillId="0" borderId="0" xfId="134" applyNumberFormat="1"/>
    <xf numFmtId="2" fontId="100" fillId="0" borderId="0" xfId="134" applyNumberFormat="1"/>
    <xf numFmtId="166" fontId="0" fillId="0" borderId="0" xfId="169" applyNumberFormat="1" applyFont="1" applyBorder="1"/>
    <xf numFmtId="0" fontId="52" fillId="0" borderId="22" xfId="134" applyFont="1" applyBorder="1" applyAlignment="1">
      <alignment horizontal="center"/>
    </xf>
    <xf numFmtId="0" fontId="52" fillId="0" borderId="0" xfId="134" applyFont="1" applyAlignment="1">
      <alignment horizontal="center"/>
    </xf>
    <xf numFmtId="4" fontId="52" fillId="0" borderId="0" xfId="134" applyNumberFormat="1" applyFont="1" applyAlignment="1">
      <alignment horizontal="right"/>
    </xf>
    <xf numFmtId="0" fontId="52" fillId="0" borderId="0" xfId="134" applyFont="1" applyAlignment="1">
      <alignment horizontal="right"/>
    </xf>
    <xf numFmtId="0" fontId="100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34" fillId="0" borderId="0" xfId="135"/>
    <xf numFmtId="0" fontId="124" fillId="0" borderId="0" xfId="135" applyFont="1"/>
    <xf numFmtId="0" fontId="41" fillId="0" borderId="89" xfId="135" applyFont="1" applyBorder="1" applyAlignment="1">
      <alignment horizontal="center"/>
    </xf>
    <xf numFmtId="175" fontId="42" fillId="0" borderId="86" xfId="135" applyNumberFormat="1" applyFont="1" applyBorder="1" applyAlignment="1">
      <alignment horizontal="left"/>
    </xf>
    <xf numFmtId="3" fontId="34" fillId="0" borderId="89" xfId="135" applyNumberFormat="1" applyBorder="1" applyAlignment="1">
      <alignment horizontal="right"/>
    </xf>
    <xf numFmtId="3" fontId="34" fillId="0" borderId="89" xfId="135" applyNumberFormat="1" applyFont="1" applyBorder="1" applyAlignment="1">
      <alignment horizontal="right"/>
    </xf>
    <xf numFmtId="0" fontId="46" fillId="0" borderId="0" xfId="135" applyFont="1" applyBorder="1" applyAlignment="1">
      <alignment horizontal="center"/>
    </xf>
    <xf numFmtId="3" fontId="34" fillId="0" borderId="89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0" fillId="32" borderId="35" xfId="135" applyNumberFormat="1" applyFont="1" applyFill="1" applyBorder="1" applyAlignment="1">
      <alignment horizontal="right"/>
    </xf>
    <xf numFmtId="0" fontId="34" fillId="0" borderId="0" xfId="135" applyBorder="1"/>
    <xf numFmtId="3" fontId="34" fillId="0" borderId="89" xfId="135" applyNumberFormat="1" applyBorder="1"/>
    <xf numFmtId="3" fontId="41" fillId="0" borderId="89" xfId="135" applyNumberFormat="1" applyFont="1" applyBorder="1" applyAlignment="1">
      <alignment horizontal="center"/>
    </xf>
    <xf numFmtId="3" fontId="59" fillId="0" borderId="89" xfId="135" applyNumberFormat="1" applyFont="1" applyBorder="1" applyAlignment="1">
      <alignment horizontal="center" vertical="center" wrapText="1"/>
    </xf>
    <xf numFmtId="175" fontId="42" fillId="0" borderId="0" xfId="135" applyNumberFormat="1" applyFont="1" applyBorder="1"/>
    <xf numFmtId="175" fontId="42" fillId="0" borderId="86" xfId="135" applyNumberFormat="1" applyFont="1" applyBorder="1"/>
    <xf numFmtId="3" fontId="34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0" fillId="0" borderId="0" xfId="135" applyFont="1" applyFill="1" applyBorder="1"/>
    <xf numFmtId="176" fontId="50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2" fillId="0" borderId="86" xfId="0" applyNumberFormat="1" applyFont="1" applyBorder="1" applyAlignment="1">
      <alignment horizontal="left"/>
    </xf>
    <xf numFmtId="0" fontId="46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2" fillId="0" borderId="0" xfId="0" applyNumberFormat="1" applyFont="1" applyBorder="1"/>
    <xf numFmtId="175" fontId="42" fillId="0" borderId="86" xfId="0" applyNumberFormat="1" applyFont="1" applyBorder="1"/>
    <xf numFmtId="2" fontId="20" fillId="28" borderId="0" xfId="0" applyNumberFormat="1" applyFont="1" applyFill="1" applyAlignment="1">
      <alignment vertical="center"/>
    </xf>
    <xf numFmtId="2" fontId="16" fillId="28" borderId="0" xfId="0" applyNumberFormat="1" applyFont="1" applyFill="1" applyAlignment="1">
      <alignment horizontal="left" vertical="center"/>
    </xf>
    <xf numFmtId="1" fontId="34" fillId="0" borderId="0" xfId="135" applyNumberFormat="1"/>
    <xf numFmtId="3" fontId="50" fillId="0" borderId="0" xfId="135" applyNumberFormat="1" applyFont="1"/>
    <xf numFmtId="0" fontId="46" fillId="0" borderId="89" xfId="0" applyFont="1" applyBorder="1" applyAlignment="1">
      <alignment horizontal="center" vertical="center" wrapText="1"/>
    </xf>
    <xf numFmtId="0" fontId="41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59" fillId="0" borderId="89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 wrapText="1"/>
    </xf>
    <xf numFmtId="0" fontId="46" fillId="0" borderId="5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Continuous"/>
    </xf>
    <xf numFmtId="0" fontId="16" fillId="0" borderId="63" xfId="0" applyFont="1" applyFill="1" applyBorder="1" applyAlignment="1">
      <alignment horizontal="center" vertical="center" wrapText="1"/>
    </xf>
    <xf numFmtId="0" fontId="36" fillId="0" borderId="42" xfId="158" applyFont="1" applyBorder="1" applyProtection="1">
      <protection locked="0"/>
    </xf>
    <xf numFmtId="0" fontId="36" fillId="0" borderId="43" xfId="158" applyFont="1" applyBorder="1" applyProtection="1">
      <protection locked="0"/>
    </xf>
    <xf numFmtId="0" fontId="36" fillId="0" borderId="43" xfId="158" applyFont="1" applyFill="1" applyBorder="1" applyProtection="1">
      <protection locked="0"/>
    </xf>
    <xf numFmtId="0" fontId="89" fillId="0" borderId="52" xfId="158" applyFont="1" applyBorder="1"/>
    <xf numFmtId="0" fontId="34" fillId="0" borderId="43" xfId="158" applyFont="1" applyFill="1" applyBorder="1" applyProtection="1">
      <protection locked="0"/>
    </xf>
    <xf numFmtId="0" fontId="34" fillId="0" borderId="43" xfId="158" applyFont="1" applyBorder="1"/>
    <xf numFmtId="0" fontId="36" fillId="0" borderId="92" xfId="158" applyFont="1" applyBorder="1" applyProtection="1">
      <protection locked="0"/>
    </xf>
    <xf numFmtId="2" fontId="0" fillId="0" borderId="0" xfId="0" applyNumberFormat="1"/>
    <xf numFmtId="0" fontId="56" fillId="33" borderId="0" xfId="154" applyFont="1" applyFill="1"/>
    <xf numFmtId="0" fontId="53" fillId="33" borderId="0" xfId="154" applyFill="1"/>
    <xf numFmtId="2" fontId="38" fillId="33" borderId="0" xfId="160" applyNumberFormat="1" applyFont="1" applyFill="1" applyBorder="1" applyAlignment="1">
      <alignment horizontal="center"/>
    </xf>
    <xf numFmtId="4" fontId="39" fillId="0" borderId="80" xfId="0" applyNumberFormat="1" applyFont="1" applyBorder="1" applyAlignment="1"/>
    <xf numFmtId="2" fontId="39" fillId="0" borderId="23" xfId="0" applyNumberFormat="1" applyFont="1" applyBorder="1" applyAlignment="1">
      <alignment horizontal="center"/>
    </xf>
    <xf numFmtId="1" fontId="39" fillId="0" borderId="23" xfId="0" applyNumberFormat="1" applyFont="1" applyBorder="1" applyAlignment="1">
      <alignment horizontal="center"/>
    </xf>
    <xf numFmtId="2" fontId="39" fillId="0" borderId="54" xfId="0" applyNumberFormat="1" applyFont="1" applyBorder="1" applyAlignment="1">
      <alignment horizontal="center" vertical="justify"/>
    </xf>
    <xf numFmtId="0" fontId="140" fillId="0" borderId="0" xfId="132"/>
    <xf numFmtId="0" fontId="134" fillId="0" borderId="0" xfId="157"/>
    <xf numFmtId="0" fontId="42" fillId="0" borderId="0" xfId="157" applyFont="1"/>
    <xf numFmtId="0" fontId="135" fillId="0" borderId="0" xfId="157" applyFont="1"/>
    <xf numFmtId="0" fontId="140" fillId="0" borderId="37" xfId="132" applyBorder="1"/>
    <xf numFmtId="0" fontId="140" fillId="0" borderId="93" xfId="132" applyBorder="1"/>
    <xf numFmtId="0" fontId="134" fillId="0" borderId="80" xfId="132" applyFont="1" applyFill="1" applyBorder="1"/>
    <xf numFmtId="0" fontId="134" fillId="0" borderId="23" xfId="132" applyFont="1" applyFill="1" applyBorder="1"/>
    <xf numFmtId="0" fontId="134" fillId="0" borderId="54" xfId="132" applyFont="1" applyFill="1" applyBorder="1"/>
    <xf numFmtId="0" fontId="134" fillId="0" borderId="29" xfId="132" applyFont="1" applyFill="1" applyBorder="1"/>
    <xf numFmtId="0" fontId="134" fillId="0" borderId="30" xfId="132" applyFont="1" applyFill="1" applyBorder="1"/>
    <xf numFmtId="0" fontId="134" fillId="0" borderId="31" xfId="132" applyFont="1" applyFill="1" applyBorder="1"/>
    <xf numFmtId="0" fontId="39" fillId="0" borderId="37" xfId="157" applyFont="1" applyBorder="1"/>
    <xf numFmtId="0" fontId="39" fillId="0" borderId="93" xfId="157" applyFont="1" applyBorder="1"/>
    <xf numFmtId="0" fontId="39" fillId="0" borderId="26" xfId="157" applyFont="1" applyFill="1" applyBorder="1"/>
    <xf numFmtId="0" fontId="39" fillId="0" borderId="30" xfId="157" applyFont="1" applyFill="1" applyBorder="1"/>
    <xf numFmtId="0" fontId="39" fillId="0" borderId="31" xfId="157" applyFont="1" applyFill="1" applyBorder="1"/>
    <xf numFmtId="0" fontId="59" fillId="0" borderId="42" xfId="156" applyFont="1" applyFill="1" applyBorder="1"/>
    <xf numFmtId="0" fontId="39" fillId="0" borderId="42" xfId="157" applyFont="1" applyBorder="1" applyProtection="1">
      <protection locked="0"/>
    </xf>
    <xf numFmtId="0" fontId="34" fillId="0" borderId="37" xfId="159" applyBorder="1"/>
    <xf numFmtId="0" fontId="34" fillId="0" borderId="80" xfId="159" applyFont="1" applyFill="1" applyBorder="1"/>
    <xf numFmtId="0" fontId="34" fillId="0" borderId="23" xfId="159" applyFont="1" applyFill="1" applyBorder="1"/>
    <xf numFmtId="0" fontId="34" fillId="0" borderId="81" xfId="159" applyFont="1" applyFill="1" applyBorder="1"/>
    <xf numFmtId="0" fontId="34" fillId="0" borderId="54" xfId="159" applyFont="1" applyFill="1" applyBorder="1"/>
    <xf numFmtId="0" fontId="42" fillId="0" borderId="80" xfId="159" applyFont="1" applyFill="1" applyBorder="1"/>
    <xf numFmtId="0" fontId="42" fillId="0" borderId="23" xfId="158" applyFont="1" applyFill="1" applyBorder="1"/>
    <xf numFmtId="0" fontId="42" fillId="0" borderId="60" xfId="158" applyFont="1" applyFill="1" applyBorder="1"/>
    <xf numFmtId="0" fontId="42" fillId="0" borderId="54" xfId="158" applyFont="1" applyFill="1" applyBorder="1"/>
    <xf numFmtId="0" fontId="140" fillId="0" borderId="58" xfId="132" applyBorder="1"/>
    <xf numFmtId="0" fontId="140" fillId="0" borderId="87" xfId="132" applyBorder="1"/>
    <xf numFmtId="0" fontId="134" fillId="0" borderId="33" xfId="132" applyFont="1" applyFill="1" applyBorder="1"/>
    <xf numFmtId="0" fontId="134" fillId="0" borderId="38" xfId="132" applyFont="1" applyFill="1" applyBorder="1"/>
    <xf numFmtId="0" fontId="134" fillId="0" borderId="25" xfId="132" applyFont="1" applyFill="1" applyBorder="1"/>
    <xf numFmtId="0" fontId="134" fillId="0" borderId="64" xfId="132" applyFont="1" applyFill="1" applyBorder="1"/>
    <xf numFmtId="0" fontId="134" fillId="0" borderId="65" xfId="132" applyFont="1" applyFill="1" applyBorder="1"/>
    <xf numFmtId="0" fontId="134" fillId="0" borderId="66" xfId="132" applyFont="1" applyFill="1" applyBorder="1"/>
    <xf numFmtId="0" fontId="39" fillId="0" borderId="58" xfId="157" applyFont="1" applyBorder="1"/>
    <xf numFmtId="0" fontId="39" fillId="0" borderId="87" xfId="157" applyFont="1" applyBorder="1"/>
    <xf numFmtId="0" fontId="39" fillId="0" borderId="41" xfId="157" applyFont="1" applyFill="1" applyBorder="1"/>
    <xf numFmtId="0" fontId="39" fillId="0" borderId="65" xfId="157" applyFont="1" applyFill="1" applyBorder="1"/>
    <xf numFmtId="0" fontId="39" fillId="0" borderId="66" xfId="157" applyFont="1" applyFill="1" applyBorder="1"/>
    <xf numFmtId="0" fontId="59" fillId="0" borderId="83" xfId="156" applyFont="1" applyFill="1" applyBorder="1"/>
    <xf numFmtId="0" fontId="39" fillId="0" borderId="43" xfId="157" applyFont="1" applyBorder="1" applyProtection="1">
      <protection locked="0"/>
    </xf>
    <xf numFmtId="0" fontId="34" fillId="0" borderId="58" xfId="159" applyBorder="1"/>
    <xf numFmtId="0" fontId="34" fillId="0" borderId="33" xfId="159" applyFont="1" applyFill="1" applyBorder="1"/>
    <xf numFmtId="0" fontId="34" fillId="0" borderId="38" xfId="159" applyFont="1" applyFill="1" applyBorder="1"/>
    <xf numFmtId="0" fontId="34" fillId="0" borderId="36" xfId="159" applyFont="1" applyFill="1" applyBorder="1"/>
    <xf numFmtId="0" fontId="34" fillId="0" borderId="25" xfId="159" applyFont="1" applyFill="1" applyBorder="1"/>
    <xf numFmtId="0" fontId="42" fillId="0" borderId="33" xfId="159" applyFont="1" applyFill="1" applyBorder="1"/>
    <xf numFmtId="0" fontId="42" fillId="0" borderId="59" xfId="158" applyFont="1" applyFill="1" applyBorder="1"/>
    <xf numFmtId="0" fontId="42" fillId="0" borderId="45" xfId="158" applyFont="1" applyFill="1" applyBorder="1"/>
    <xf numFmtId="0" fontId="20" fillId="0" borderId="42" xfId="156" applyFont="1" applyFill="1" applyBorder="1"/>
    <xf numFmtId="0" fontId="36" fillId="0" borderId="42" xfId="132" applyFont="1" applyBorder="1" applyProtection="1">
      <protection locked="0"/>
    </xf>
    <xf numFmtId="4" fontId="140" fillId="0" borderId="20" xfId="132" applyNumberFormat="1" applyFill="1" applyBorder="1"/>
    <xf numFmtId="4" fontId="140" fillId="0" borderId="20" xfId="132" applyNumberFormat="1" applyBorder="1"/>
    <xf numFmtId="4" fontId="140" fillId="0" borderId="50" xfId="132" applyNumberFormat="1" applyBorder="1"/>
    <xf numFmtId="4" fontId="140" fillId="0" borderId="50" xfId="132" applyNumberFormat="1" applyFill="1" applyBorder="1"/>
    <xf numFmtId="4" fontId="140" fillId="0" borderId="51" xfId="132" applyNumberFormat="1" applyFill="1" applyBorder="1"/>
    <xf numFmtId="0" fontId="20" fillId="0" borderId="83" xfId="156" applyFont="1" applyFill="1" applyBorder="1"/>
    <xf numFmtId="0" fontId="36" fillId="0" borderId="83" xfId="132" applyFont="1" applyBorder="1" applyProtection="1">
      <protection locked="0"/>
    </xf>
    <xf numFmtId="4" fontId="140" fillId="0" borderId="51" xfId="132" applyNumberFormat="1" applyBorder="1"/>
    <xf numFmtId="4" fontId="39" fillId="0" borderId="53" xfId="157" applyNumberFormat="1" applyFont="1" applyBorder="1"/>
    <xf numFmtId="4" fontId="39" fillId="0" borderId="50" xfId="157" applyNumberFormat="1" applyFont="1" applyBorder="1"/>
    <xf numFmtId="4" fontId="39" fillId="0" borderId="50" xfId="157" applyNumberFormat="1" applyFont="1" applyFill="1" applyBorder="1"/>
    <xf numFmtId="4" fontId="39" fillId="0" borderId="51" xfId="157" applyNumberFormat="1" applyFont="1" applyFill="1" applyBorder="1"/>
    <xf numFmtId="0" fontId="134" fillId="0" borderId="0" xfId="157" applyFill="1" applyBorder="1"/>
    <xf numFmtId="0" fontId="37" fillId="0" borderId="22" xfId="146" applyFont="1" applyFill="1" applyBorder="1" applyProtection="1">
      <protection locked="0"/>
    </xf>
    <xf numFmtId="2" fontId="37" fillId="0" borderId="22" xfId="146" applyNumberFormat="1" applyFont="1" applyFill="1" applyBorder="1" applyProtection="1">
      <protection locked="0"/>
    </xf>
    <xf numFmtId="2" fontId="37" fillId="0" borderId="24" xfId="146" applyNumberFormat="1" applyFont="1" applyFill="1" applyBorder="1" applyProtection="1">
      <protection locked="0"/>
    </xf>
    <xf numFmtId="2" fontId="37" fillId="0" borderId="55" xfId="152" applyNumberFormat="1" applyFont="1" applyFill="1" applyBorder="1" applyProtection="1">
      <protection locked="0"/>
    </xf>
    <xf numFmtId="2" fontId="37" fillId="0" borderId="22" xfId="151" applyNumberFormat="1" applyFont="1" applyFill="1" applyBorder="1" applyProtection="1">
      <protection locked="0"/>
    </xf>
    <xf numFmtId="2" fontId="37" fillId="0" borderId="24" xfId="151" applyNumberFormat="1" applyFont="1" applyFill="1" applyBorder="1" applyProtection="1">
      <protection locked="0"/>
    </xf>
    <xf numFmtId="0" fontId="36" fillId="0" borderId="43" xfId="132" applyFont="1" applyBorder="1" applyProtection="1">
      <protection locked="0"/>
    </xf>
    <xf numFmtId="4" fontId="34" fillId="0" borderId="32" xfId="132" applyNumberFormat="1" applyFont="1" applyFill="1" applyBorder="1"/>
    <xf numFmtId="4" fontId="34" fillId="0" borderId="22" xfId="132" applyNumberFormat="1" applyFont="1" applyFill="1" applyBorder="1"/>
    <xf numFmtId="4" fontId="34" fillId="0" borderId="24" xfId="132" applyNumberFormat="1" applyFont="1" applyFill="1" applyBorder="1"/>
    <xf numFmtId="4" fontId="39" fillId="0" borderId="55" xfId="157" applyNumberFormat="1" applyFont="1" applyFill="1" applyBorder="1"/>
    <xf numFmtId="4" fontId="39" fillId="0" borderId="22" xfId="157" applyNumberFormat="1" applyFont="1" applyFill="1" applyBorder="1"/>
    <xf numFmtId="4" fontId="39" fillId="0" borderId="24" xfId="157" applyNumberFormat="1" applyFont="1" applyFill="1" applyBorder="1"/>
    <xf numFmtId="0" fontId="39" fillId="0" borderId="43" xfId="157" applyFont="1" applyFill="1" applyBorder="1" applyProtection="1">
      <protection locked="0"/>
    </xf>
    <xf numFmtId="0" fontId="37" fillId="0" borderId="22" xfId="146" applyFont="1" applyBorder="1" applyProtection="1">
      <protection locked="0"/>
    </xf>
    <xf numFmtId="0" fontId="37" fillId="34" borderId="22" xfId="146" applyFont="1" applyFill="1" applyBorder="1" applyProtection="1">
      <protection locked="0"/>
    </xf>
    <xf numFmtId="2" fontId="37" fillId="34" borderId="22" xfId="146" applyNumberFormat="1" applyFont="1" applyFill="1" applyBorder="1" applyProtection="1">
      <protection locked="0"/>
    </xf>
    <xf numFmtId="2" fontId="37" fillId="34" borderId="24" xfId="146" applyNumberFormat="1" applyFont="1" applyFill="1" applyBorder="1" applyProtection="1">
      <protection locked="0"/>
    </xf>
    <xf numFmtId="2" fontId="37" fillId="34" borderId="55" xfId="152" applyNumberFormat="1" applyFont="1" applyFill="1" applyBorder="1" applyProtection="1">
      <protection locked="0"/>
    </xf>
    <xf numFmtId="2" fontId="37" fillId="34" borderId="22" xfId="151" applyNumberFormat="1" applyFont="1" applyFill="1" applyBorder="1" applyProtection="1">
      <protection locked="0"/>
    </xf>
    <xf numFmtId="2" fontId="37" fillId="34" borderId="24" xfId="151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4" fontId="37" fillId="0" borderId="22" xfId="146" applyNumberFormat="1" applyFont="1" applyFill="1" applyBorder="1" applyProtection="1">
      <protection locked="0"/>
    </xf>
    <xf numFmtId="4" fontId="37" fillId="0" borderId="24" xfId="146" applyNumberFormat="1" applyFont="1" applyFill="1" applyBorder="1" applyProtection="1">
      <protection locked="0"/>
    </xf>
    <xf numFmtId="3" fontId="34" fillId="0" borderId="32" xfId="132" applyNumberFormat="1" applyFont="1" applyFill="1" applyBorder="1"/>
    <xf numFmtId="3" fontId="34" fillId="0" borderId="22" xfId="132" applyNumberFormat="1" applyFont="1" applyFill="1" applyBorder="1"/>
    <xf numFmtId="3" fontId="34" fillId="0" borderId="24" xfId="132" applyNumberFormat="1" applyFont="1" applyFill="1" applyBorder="1"/>
    <xf numFmtId="3" fontId="39" fillId="0" borderId="55" xfId="157" applyNumberFormat="1" applyFont="1" applyFill="1" applyBorder="1"/>
    <xf numFmtId="3" fontId="39" fillId="0" borderId="22" xfId="157" applyNumberFormat="1" applyFont="1" applyFill="1" applyBorder="1"/>
    <xf numFmtId="3" fontId="39" fillId="0" borderId="24" xfId="157" applyNumberFormat="1" applyFont="1" applyFill="1" applyBorder="1"/>
    <xf numFmtId="165" fontId="37" fillId="34" borderId="22" xfId="146" applyNumberFormat="1" applyFont="1" applyFill="1" applyBorder="1" applyProtection="1">
      <protection locked="0"/>
    </xf>
    <xf numFmtId="165" fontId="37" fillId="34" borderId="24" xfId="146" applyNumberFormat="1" applyFont="1" applyFill="1" applyBorder="1" applyProtection="1">
      <protection locked="0"/>
    </xf>
    <xf numFmtId="4" fontId="140" fillId="0" borderId="32" xfId="132" applyNumberFormat="1" applyFill="1" applyBorder="1"/>
    <xf numFmtId="4" fontId="140" fillId="0" borderId="22" xfId="132" applyNumberFormat="1" applyFill="1" applyBorder="1"/>
    <xf numFmtId="4" fontId="140" fillId="0" borderId="24" xfId="132" applyNumberFormat="1" applyFill="1" applyBorder="1"/>
    <xf numFmtId="4" fontId="140" fillId="0" borderId="32" xfId="132" applyNumberFormat="1" applyBorder="1"/>
    <xf numFmtId="4" fontId="140" fillId="0" borderId="22" xfId="132" applyNumberFormat="1" applyBorder="1"/>
    <xf numFmtId="4" fontId="140" fillId="0" borderId="24" xfId="132" applyNumberFormat="1" applyBorder="1"/>
    <xf numFmtId="4" fontId="39" fillId="0" borderId="55" xfId="157" applyNumberFormat="1" applyFont="1" applyBorder="1"/>
    <xf numFmtId="4" fontId="39" fillId="0" borderId="22" xfId="157" applyNumberFormat="1" applyFont="1" applyBorder="1"/>
    <xf numFmtId="4" fontId="39" fillId="0" borderId="24" xfId="157" applyNumberFormat="1" applyFont="1" applyBorder="1"/>
    <xf numFmtId="3" fontId="140" fillId="0" borderId="32" xfId="132" applyNumberFormat="1" applyBorder="1"/>
    <xf numFmtId="3" fontId="140" fillId="0" borderId="22" xfId="132" applyNumberFormat="1" applyBorder="1"/>
    <xf numFmtId="3" fontId="140" fillId="0" borderId="22" xfId="132" applyNumberFormat="1" applyFill="1" applyBorder="1"/>
    <xf numFmtId="3" fontId="140" fillId="0" borderId="24" xfId="132" applyNumberFormat="1" applyBorder="1"/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39" fillId="0" borderId="55" xfId="157" applyNumberFormat="1" applyFont="1" applyBorder="1"/>
    <xf numFmtId="3" fontId="39" fillId="0" borderId="22" xfId="157" applyNumberFormat="1" applyFont="1" applyBorder="1"/>
    <xf numFmtId="3" fontId="39" fillId="0" borderId="24" xfId="157" applyNumberFormat="1" applyFont="1" applyBorder="1"/>
    <xf numFmtId="3" fontId="37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37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34" fillId="0" borderId="43" xfId="132" applyFont="1" applyFill="1" applyBorder="1" applyProtection="1">
      <protection locked="0"/>
    </xf>
    <xf numFmtId="0" fontId="59" fillId="28" borderId="83" xfId="156" applyFont="1" applyFill="1" applyBorder="1"/>
    <xf numFmtId="0" fontId="39" fillId="28" borderId="43" xfId="157" applyFont="1" applyFill="1" applyBorder="1" applyProtection="1">
      <protection locked="0"/>
    </xf>
    <xf numFmtId="4" fontId="39" fillId="28" borderId="55" xfId="157" applyNumberFormat="1" applyFont="1" applyFill="1" applyBorder="1"/>
    <xf numFmtId="4" fontId="39" fillId="28" borderId="22" xfId="157" applyNumberFormat="1" applyFont="1" applyFill="1" applyBorder="1"/>
    <xf numFmtId="4" fontId="39" fillId="28" borderId="24" xfId="157" applyNumberFormat="1" applyFont="1" applyFill="1" applyBorder="1"/>
    <xf numFmtId="0" fontId="20" fillId="28" borderId="83" xfId="156" applyFont="1" applyFill="1" applyBorder="1"/>
    <xf numFmtId="0" fontId="36" fillId="28" borderId="43" xfId="132" applyFont="1" applyFill="1" applyBorder="1" applyProtection="1">
      <protection locked="0"/>
    </xf>
    <xf numFmtId="4" fontId="140" fillId="28" borderId="32" xfId="132" applyNumberFormat="1" applyFill="1" applyBorder="1"/>
    <xf numFmtId="4" fontId="34" fillId="28" borderId="32" xfId="132" applyNumberFormat="1" applyFont="1" applyFill="1" applyBorder="1"/>
    <xf numFmtId="4" fontId="34" fillId="28" borderId="22" xfId="132" applyNumberFormat="1" applyFont="1" applyFill="1" applyBorder="1"/>
    <xf numFmtId="4" fontId="34" fillId="28" borderId="24" xfId="132" applyNumberFormat="1" applyFont="1" applyFill="1" applyBorder="1"/>
    <xf numFmtId="0" fontId="37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14" fillId="28" borderId="73" xfId="156" applyFont="1" applyFill="1" applyBorder="1"/>
    <xf numFmtId="0" fontId="34" fillId="28" borderId="43" xfId="158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36" fillId="28" borderId="43" xfId="158" applyFont="1" applyFill="1" applyBorder="1" applyProtection="1">
      <protection locked="0"/>
    </xf>
    <xf numFmtId="0" fontId="39" fillId="0" borderId="43" xfId="157" applyFont="1" applyBorder="1"/>
    <xf numFmtId="0" fontId="140" fillId="0" borderId="43" xfId="132" applyBorder="1"/>
    <xf numFmtId="0" fontId="140" fillId="0" borderId="39" xfId="132" applyBorder="1"/>
    <xf numFmtId="0" fontId="39" fillId="0" borderId="39" xfId="157" applyFont="1" applyBorder="1"/>
    <xf numFmtId="4" fontId="37" fillId="34" borderId="22" xfId="146" applyNumberFormat="1" applyFont="1" applyFill="1" applyBorder="1" applyProtection="1">
      <protection locked="0"/>
    </xf>
    <xf numFmtId="4" fontId="37" fillId="34" borderId="24" xfId="146" applyNumberFormat="1" applyFont="1" applyFill="1" applyBorder="1" applyProtection="1">
      <protection locked="0"/>
    </xf>
    <xf numFmtId="0" fontId="140" fillId="0" borderId="52" xfId="132" applyBorder="1"/>
    <xf numFmtId="0" fontId="140" fillId="0" borderId="0" xfId="132" applyBorder="1"/>
    <xf numFmtId="0" fontId="140" fillId="0" borderId="63" xfId="132" applyBorder="1"/>
    <xf numFmtId="0" fontId="59" fillId="24" borderId="26" xfId="156" applyFont="1" applyFill="1" applyBorder="1"/>
    <xf numFmtId="2" fontId="59" fillId="24" borderId="26" xfId="156" applyNumberFormat="1" applyFont="1" applyFill="1" applyBorder="1"/>
    <xf numFmtId="0" fontId="59" fillId="0" borderId="39" xfId="156" applyFont="1" applyFill="1" applyBorder="1"/>
    <xf numFmtId="0" fontId="39" fillId="0" borderId="92" xfId="157" applyFont="1" applyFill="1" applyBorder="1" applyProtection="1">
      <protection locked="0"/>
    </xf>
    <xf numFmtId="0" fontId="37" fillId="0" borderId="0" xfId="146" applyFont="1" applyBorder="1" applyProtection="1">
      <protection locked="0"/>
    </xf>
    <xf numFmtId="2" fontId="37" fillId="0" borderId="0" xfId="146" applyNumberFormat="1" applyFont="1" applyBorder="1" applyProtection="1">
      <protection locked="0"/>
    </xf>
    <xf numFmtId="2" fontId="37" fillId="0" borderId="63" xfId="146" applyNumberFormat="1" applyFont="1" applyBorder="1" applyProtection="1">
      <protection locked="0"/>
    </xf>
    <xf numFmtId="2" fontId="37" fillId="0" borderId="0" xfId="152" applyNumberFormat="1" applyFont="1" applyBorder="1" applyProtection="1">
      <protection locked="0"/>
    </xf>
    <xf numFmtId="0" fontId="37" fillId="0" borderId="0" xfId="151" applyFont="1" applyBorder="1" applyProtection="1">
      <protection locked="0"/>
    </xf>
    <xf numFmtId="0" fontId="37" fillId="0" borderId="63" xfId="151" applyFont="1" applyBorder="1" applyProtection="1">
      <protection locked="0"/>
    </xf>
    <xf numFmtId="4" fontId="134" fillId="24" borderId="29" xfId="132" applyNumberFormat="1" applyFont="1" applyFill="1" applyBorder="1"/>
    <xf numFmtId="2" fontId="20" fillId="24" borderId="26" xfId="156" applyNumberFormat="1" applyFont="1" applyFill="1" applyBorder="1"/>
    <xf numFmtId="0" fontId="59" fillId="0" borderId="26" xfId="156" applyFont="1" applyFill="1" applyBorder="1"/>
    <xf numFmtId="0" fontId="39" fillId="0" borderId="26" xfId="157" applyFont="1" applyBorder="1" applyProtection="1">
      <protection locked="0"/>
    </xf>
    <xf numFmtId="0" fontId="95" fillId="31" borderId="30" xfId="146" applyFont="1" applyFill="1" applyBorder="1" applyProtection="1">
      <protection locked="0"/>
    </xf>
    <xf numFmtId="2" fontId="95" fillId="31" borderId="30" xfId="146" applyNumberFormat="1" applyFont="1" applyFill="1" applyBorder="1" applyProtection="1">
      <protection locked="0"/>
    </xf>
    <xf numFmtId="2" fontId="95" fillId="31" borderId="31" xfId="146" applyNumberFormat="1" applyFont="1" applyFill="1" applyBorder="1" applyProtection="1">
      <protection locked="0"/>
    </xf>
    <xf numFmtId="0" fontId="14" fillId="32" borderId="14" xfId="156" applyFont="1" applyFill="1" applyBorder="1"/>
    <xf numFmtId="0" fontId="34" fillId="32" borderId="26" xfId="158" applyFont="1" applyFill="1" applyBorder="1"/>
    <xf numFmtId="2" fontId="95" fillId="31" borderId="67" xfId="152" applyNumberFormat="1" applyFont="1" applyFill="1" applyBorder="1" applyProtection="1">
      <protection locked="0"/>
    </xf>
    <xf numFmtId="2" fontId="95" fillId="32" borderId="30" xfId="151" applyNumberFormat="1" applyFont="1" applyFill="1" applyBorder="1" applyProtection="1">
      <protection locked="0"/>
    </xf>
    <xf numFmtId="2" fontId="95" fillId="32" borderId="31" xfId="151" applyNumberFormat="1" applyFont="1" applyFill="1" applyBorder="1" applyProtection="1">
      <protection locked="0"/>
    </xf>
    <xf numFmtId="2" fontId="39" fillId="0" borderId="0" xfId="0" applyNumberFormat="1" applyFont="1" applyBorder="1" applyAlignment="1">
      <alignment horizontal="left" vertical="top"/>
    </xf>
    <xf numFmtId="164" fontId="39" fillId="0" borderId="0" xfId="0" applyNumberFormat="1" applyFont="1" applyBorder="1" applyAlignment="1">
      <alignment horizontal="left" vertical="top"/>
    </xf>
    <xf numFmtId="0" fontId="39" fillId="0" borderId="0" xfId="0" applyFont="1" applyBorder="1" applyAlignment="1">
      <alignment horizontal="left" vertical="top"/>
    </xf>
    <xf numFmtId="0" fontId="47" fillId="0" borderId="0" xfId="0" applyFont="1" applyBorder="1" applyAlignment="1">
      <alignment horizontal="left"/>
    </xf>
    <xf numFmtId="0" fontId="16" fillId="0" borderId="0" xfId="0" applyFont="1"/>
    <xf numFmtId="0" fontId="58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40" fillId="0" borderId="0" xfId="0" applyFont="1"/>
    <xf numFmtId="0" fontId="42" fillId="0" borderId="0" xfId="0" applyFont="1" applyAlignment="1">
      <alignment horizontal="left"/>
    </xf>
    <xf numFmtId="0" fontId="38" fillId="0" borderId="15" xfId="0" applyFont="1" applyFill="1" applyBorder="1" applyAlignment="1">
      <alignment horizontal="center" vertical="center"/>
    </xf>
    <xf numFmtId="14" fontId="38" fillId="27" borderId="26" xfId="0" applyNumberFormat="1" applyFont="1" applyFill="1" applyBorder="1" applyAlignment="1">
      <alignment horizontal="center" vertical="center"/>
    </xf>
    <xf numFmtId="14" fontId="38" fillId="0" borderId="26" xfId="0" applyNumberFormat="1" applyFont="1" applyFill="1" applyBorder="1" applyAlignment="1">
      <alignment horizontal="center" vertical="center"/>
    </xf>
    <xf numFmtId="164" fontId="38" fillId="0" borderId="26" xfId="0" applyNumberFormat="1" applyFont="1" applyFill="1" applyBorder="1" applyAlignment="1">
      <alignment horizontal="center" vertical="center" wrapText="1"/>
    </xf>
    <xf numFmtId="0" fontId="31" fillId="0" borderId="82" xfId="0" applyFont="1" applyFill="1" applyBorder="1"/>
    <xf numFmtId="2" fontId="31" fillId="27" borderId="83" xfId="0" applyNumberFormat="1" applyFont="1" applyFill="1" applyBorder="1" applyAlignment="1">
      <alignment horizontal="center"/>
    </xf>
    <xf numFmtId="2" fontId="31" fillId="0" borderId="17" xfId="0" applyNumberFormat="1" applyFont="1" applyFill="1" applyBorder="1" applyAlignment="1">
      <alignment horizontal="center"/>
    </xf>
    <xf numFmtId="165" fontId="31" fillId="0" borderId="83" xfId="0" applyNumberFormat="1" applyFont="1" applyFill="1" applyBorder="1" applyAlignment="1">
      <alignment horizontal="center"/>
    </xf>
    <xf numFmtId="0" fontId="31" fillId="0" borderId="61" xfId="0" applyFont="1" applyFill="1" applyBorder="1"/>
    <xf numFmtId="2" fontId="31" fillId="27" borderId="43" xfId="0" applyNumberFormat="1" applyFont="1" applyFill="1" applyBorder="1" applyAlignment="1">
      <alignment horizontal="center"/>
    </xf>
    <xf numFmtId="2" fontId="31" fillId="0" borderId="40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46" fillId="0" borderId="61" xfId="0" applyFont="1" applyFill="1" applyBorder="1"/>
    <xf numFmtId="3" fontId="31" fillId="27" borderId="43" xfId="0" applyNumberFormat="1" applyFont="1" applyFill="1" applyBorder="1" applyAlignment="1">
      <alignment horizontal="center"/>
    </xf>
    <xf numFmtId="3" fontId="31" fillId="0" borderId="40" xfId="0" applyNumberFormat="1" applyFont="1" applyFill="1" applyBorder="1" applyAlignment="1">
      <alignment horizontal="center"/>
    </xf>
    <xf numFmtId="165" fontId="31" fillId="0" borderId="43" xfId="0" applyNumberFormat="1" applyFont="1" applyFill="1" applyBorder="1" applyAlignment="1">
      <alignment horizontal="center"/>
    </xf>
    <xf numFmtId="0" fontId="31" fillId="0" borderId="62" xfId="0" applyFont="1" applyFill="1" applyBorder="1"/>
    <xf numFmtId="2" fontId="31" fillId="27" borderId="44" xfId="0" applyNumberFormat="1" applyFont="1" applyFill="1" applyBorder="1" applyAlignment="1">
      <alignment horizontal="center"/>
    </xf>
    <xf numFmtId="2" fontId="31" fillId="0" borderId="49" xfId="0" applyNumberFormat="1" applyFont="1" applyFill="1" applyBorder="1" applyAlignment="1">
      <alignment horizontal="center"/>
    </xf>
    <xf numFmtId="165" fontId="31" fillId="0" borderId="44" xfId="0" applyNumberFormat="1" applyFont="1" applyFill="1" applyBorder="1" applyAlignment="1">
      <alignment horizontal="center"/>
    </xf>
    <xf numFmtId="0" fontId="14" fillId="0" borderId="28" xfId="0" applyFont="1" applyFill="1" applyBorder="1" applyAlignment="1">
      <alignment horizontal="center" vertical="center" wrapText="1"/>
    </xf>
    <xf numFmtId="14" fontId="20" fillId="49" borderId="27" xfId="0" applyNumberFormat="1" applyFont="1" applyFill="1" applyBorder="1" applyAlignment="1">
      <alignment horizontal="center" vertical="center" wrapText="1"/>
    </xf>
    <xf numFmtId="14" fontId="20" fillId="0" borderId="28" xfId="0" applyNumberFormat="1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3" fontId="20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0" fillId="0" borderId="16" xfId="0" applyNumberFormat="1" applyFont="1" applyFill="1" applyBorder="1" applyAlignment="1">
      <alignment horizontal="center" vertical="center"/>
    </xf>
    <xf numFmtId="0" fontId="31" fillId="0" borderId="73" xfId="0" applyFont="1" applyBorder="1"/>
    <xf numFmtId="3" fontId="20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1" fillId="0" borderId="84" xfId="0" applyNumberFormat="1" applyFont="1" applyFill="1" applyBorder="1" applyAlignment="1">
      <alignment horizontal="center"/>
    </xf>
    <xf numFmtId="0" fontId="31" fillId="0" borderId="40" xfId="0" applyFont="1" applyBorder="1"/>
    <xf numFmtId="3" fontId="20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1" fillId="0" borderId="85" xfId="0" applyNumberFormat="1" applyFont="1" applyFill="1" applyBorder="1" applyAlignment="1">
      <alignment horizontal="center"/>
    </xf>
    <xf numFmtId="0" fontId="31" fillId="0" borderId="40" xfId="0" applyFont="1" applyBorder="1" applyAlignment="1">
      <alignment wrapText="1"/>
    </xf>
    <xf numFmtId="0" fontId="31" fillId="0" borderId="49" xfId="0" applyFont="1" applyBorder="1" applyAlignment="1">
      <alignment wrapText="1"/>
    </xf>
    <xf numFmtId="3" fontId="20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1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6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/>
    </xf>
    <xf numFmtId="3" fontId="34" fillId="0" borderId="0" xfId="135" applyNumberFormat="1" applyBorder="1" applyAlignment="1">
      <alignment horizontal="right"/>
    </xf>
    <xf numFmtId="3" fontId="50" fillId="32" borderId="0" xfId="135" applyNumberFormat="1" applyFont="1" applyFill="1" applyBorder="1" applyAlignment="1">
      <alignment horizontal="right"/>
    </xf>
    <xf numFmtId="0" fontId="59" fillId="0" borderId="0" xfId="0" applyFont="1" applyBorder="1" applyAlignment="1">
      <alignment horizontal="center" vertical="center" wrapText="1"/>
    </xf>
    <xf numFmtId="3" fontId="34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46" fillId="0" borderId="0" xfId="135" applyFont="1" applyBorder="1" applyAlignment="1">
      <alignment horizontal="center" vertical="center" wrapText="1"/>
    </xf>
    <xf numFmtId="0" fontId="41" fillId="0" borderId="0" xfId="135" applyFont="1" applyBorder="1" applyAlignment="1">
      <alignment horizontal="center"/>
    </xf>
    <xf numFmtId="3" fontId="34" fillId="0" borderId="0" xfId="135" applyNumberFormat="1" applyFont="1" applyBorder="1" applyAlignment="1">
      <alignment horizontal="right"/>
    </xf>
    <xf numFmtId="3" fontId="34" fillId="0" borderId="0" xfId="135" applyNumberFormat="1" applyBorder="1" applyAlignment="1">
      <alignment horizontal="center"/>
    </xf>
    <xf numFmtId="3" fontId="41" fillId="0" borderId="0" xfId="135" applyNumberFormat="1" applyFont="1" applyBorder="1" applyAlignment="1">
      <alignment horizontal="center"/>
    </xf>
    <xf numFmtId="3" fontId="59" fillId="0" borderId="0" xfId="135" applyNumberFormat="1" applyFont="1" applyBorder="1" applyAlignment="1">
      <alignment horizontal="center" vertical="center" wrapText="1"/>
    </xf>
    <xf numFmtId="165" fontId="34" fillId="0" borderId="0" xfId="135" applyNumberFormat="1"/>
    <xf numFmtId="178" fontId="34" fillId="0" borderId="0" xfId="135" applyNumberFormat="1" applyBorder="1"/>
    <xf numFmtId="164" fontId="34" fillId="0" borderId="0" xfId="135" applyNumberFormat="1" applyBorder="1"/>
    <xf numFmtId="2" fontId="34" fillId="0" borderId="0" xfId="135" applyNumberFormat="1"/>
    <xf numFmtId="164" fontId="34" fillId="0" borderId="0" xfId="135" applyNumberFormat="1"/>
    <xf numFmtId="165" fontId="0" fillId="0" borderId="0" xfId="0" applyNumberFormat="1" applyFill="1"/>
    <xf numFmtId="0" fontId="14" fillId="50" borderId="14" xfId="156" applyFont="1" applyFill="1" applyBorder="1"/>
    <xf numFmtId="0" fontId="34" fillId="50" borderId="26" xfId="158" applyFont="1" applyFill="1" applyBorder="1"/>
    <xf numFmtId="0" fontId="61" fillId="0" borderId="0" xfId="202" applyFont="1" applyFill="1"/>
    <xf numFmtId="0" fontId="62" fillId="0" borderId="0" xfId="202" applyFont="1"/>
    <xf numFmtId="0" fontId="62" fillId="0" borderId="0" xfId="203" applyFont="1"/>
    <xf numFmtId="0" fontId="10" fillId="0" borderId="0" xfId="203" applyFont="1"/>
    <xf numFmtId="0" fontId="39" fillId="0" borderId="0" xfId="204" applyFont="1"/>
    <xf numFmtId="0" fontId="43" fillId="0" borderId="0" xfId="204" applyFont="1"/>
    <xf numFmtId="0" fontId="47" fillId="0" borderId="0" xfId="204" applyFont="1"/>
    <xf numFmtId="0" fontId="41" fillId="0" borderId="0" xfId="204" applyFont="1"/>
    <xf numFmtId="0" fontId="42" fillId="0" borderId="0" xfId="204" applyFont="1"/>
    <xf numFmtId="0" fontId="59" fillId="0" borderId="0" xfId="204" applyFont="1"/>
    <xf numFmtId="0" fontId="46" fillId="0" borderId="0" xfId="204" applyFont="1"/>
    <xf numFmtId="0" fontId="60" fillId="0" borderId="14" xfId="204" applyFont="1" applyBorder="1" applyAlignment="1">
      <alignment horizontal="centerContinuous"/>
    </xf>
    <xf numFmtId="0" fontId="60" fillId="0" borderId="15" xfId="204" applyFont="1" applyBorder="1" applyAlignment="1">
      <alignment horizontal="centerContinuous"/>
    </xf>
    <xf numFmtId="0" fontId="60" fillId="0" borderId="16" xfId="204" applyFont="1" applyBorder="1" applyAlignment="1">
      <alignment horizontal="centerContinuous"/>
    </xf>
    <xf numFmtId="0" fontId="41" fillId="0" borderId="78" xfId="204" applyFont="1" applyBorder="1" applyAlignment="1">
      <alignment horizontal="centerContinuous"/>
    </xf>
    <xf numFmtId="0" fontId="41" fillId="0" borderId="76" xfId="204" applyFont="1" applyBorder="1" applyAlignment="1">
      <alignment horizontal="centerContinuous"/>
    </xf>
    <xf numFmtId="0" fontId="41" fillId="0" borderId="75" xfId="204" applyFont="1" applyBorder="1" applyAlignment="1">
      <alignment horizontal="centerContinuous"/>
    </xf>
    <xf numFmtId="0" fontId="41" fillId="0" borderId="74" xfId="204" applyFont="1" applyBorder="1" applyAlignment="1">
      <alignment horizontal="centerContinuous"/>
    </xf>
    <xf numFmtId="0" fontId="59" fillId="0" borderId="78" xfId="204" applyFont="1" applyBorder="1" applyAlignment="1">
      <alignment horizontal="center" vertical="center"/>
    </xf>
    <xf numFmtId="0" fontId="59" fillId="0" borderId="76" xfId="204" applyFont="1" applyFill="1" applyBorder="1" applyAlignment="1">
      <alignment horizontal="center" vertical="center" wrapText="1"/>
    </xf>
    <xf numFmtId="0" fontId="59" fillId="27" borderId="75" xfId="204" applyFont="1" applyFill="1" applyBorder="1" applyAlignment="1">
      <alignment horizontal="center" vertical="center" wrapText="1"/>
    </xf>
    <xf numFmtId="0" fontId="59" fillId="0" borderId="74" xfId="204" applyFont="1" applyBorder="1" applyAlignment="1">
      <alignment horizontal="center" vertical="center" wrapText="1"/>
    </xf>
    <xf numFmtId="0" fontId="59" fillId="0" borderId="77" xfId="204" applyFont="1" applyBorder="1" applyAlignment="1">
      <alignment horizontal="center" vertical="center"/>
    </xf>
    <xf numFmtId="0" fontId="59" fillId="0" borderId="29" xfId="204" applyFont="1" applyBorder="1" applyAlignment="1">
      <alignment vertical="center"/>
    </xf>
    <xf numFmtId="3" fontId="39" fillId="0" borderId="50" xfId="204" applyNumberFormat="1" applyFont="1" applyBorder="1"/>
    <xf numFmtId="3" fontId="39" fillId="27" borderId="50" xfId="204" applyNumberFormat="1" applyFont="1" applyFill="1" applyBorder="1"/>
    <xf numFmtId="3" fontId="39" fillId="0" borderId="51" xfId="204" applyNumberFormat="1" applyFont="1" applyFill="1" applyBorder="1"/>
    <xf numFmtId="164" fontId="39" fillId="0" borderId="0" xfId="204" applyNumberFormat="1" applyFont="1"/>
    <xf numFmtId="3" fontId="39" fillId="0" borderId="22" xfId="204" applyNumberFormat="1" applyFont="1" applyBorder="1"/>
    <xf numFmtId="3" fontId="39" fillId="27" borderId="22" xfId="204" applyNumberFormat="1" applyFont="1" applyFill="1" applyBorder="1"/>
    <xf numFmtId="3" fontId="39" fillId="0" borderId="24" xfId="204" applyNumberFormat="1" applyFont="1" applyFill="1" applyBorder="1"/>
    <xf numFmtId="0" fontId="47" fillId="0" borderId="0" xfId="203" applyFont="1"/>
    <xf numFmtId="3" fontId="39" fillId="0" borderId="0" xfId="204" applyNumberFormat="1" applyFont="1"/>
    <xf numFmtId="0" fontId="23" fillId="0" borderId="0" xfId="0" applyFont="1" applyAlignment="1">
      <alignment wrapText="1"/>
    </xf>
    <xf numFmtId="0" fontId="20" fillId="0" borderId="27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Continuous" vertical="center"/>
    </xf>
    <xf numFmtId="0" fontId="20" fillId="0" borderId="79" xfId="0" applyFont="1" applyBorder="1" applyAlignment="1">
      <alignment horizontal="centerContinuous" vertical="center"/>
    </xf>
    <xf numFmtId="0" fontId="20" fillId="0" borderId="47" xfId="0" applyFont="1" applyBorder="1" applyAlignment="1">
      <alignment horizontal="centerContinuous" vertical="center"/>
    </xf>
    <xf numFmtId="0" fontId="20" fillId="0" borderId="27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0" borderId="67" xfId="0" applyFont="1" applyBorder="1" applyAlignment="1">
      <alignment horizontal="centerContinuous" vertical="center"/>
    </xf>
    <xf numFmtId="0" fontId="20" fillId="0" borderId="39" xfId="0" applyFont="1" applyFill="1" applyBorder="1" applyAlignment="1">
      <alignment horizontal="center" vertical="center" wrapText="1"/>
    </xf>
    <xf numFmtId="0" fontId="20" fillId="0" borderId="63" xfId="0" applyFont="1" applyFill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 wrapText="1"/>
    </xf>
    <xf numFmtId="0" fontId="20" fillId="0" borderId="90" xfId="0" applyFont="1" applyFill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14" fontId="14" fillId="0" borderId="27" xfId="0" applyNumberFormat="1" applyFont="1" applyBorder="1" applyAlignment="1">
      <alignment horizontal="center" vertical="center" wrapText="1"/>
    </xf>
    <xf numFmtId="14" fontId="14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7" fillId="0" borderId="22" xfId="207" applyNumberFormat="1" applyFont="1" applyFill="1" applyBorder="1" applyProtection="1">
      <protection locked="0"/>
    </xf>
    <xf numFmtId="4" fontId="37" fillId="34" borderId="22" xfId="207" applyNumberFormat="1" applyFont="1" applyFill="1" applyBorder="1" applyProtection="1">
      <protection locked="0"/>
    </xf>
    <xf numFmtId="4" fontId="115" fillId="0" borderId="22" xfId="207" applyNumberFormat="1" applyFont="1" applyFill="1" applyBorder="1" applyProtection="1">
      <protection locked="0"/>
    </xf>
    <xf numFmtId="4" fontId="115" fillId="34" borderId="22" xfId="207" applyNumberFormat="1" applyFont="1" applyFill="1" applyBorder="1" applyProtection="1">
      <protection locked="0"/>
    </xf>
    <xf numFmtId="0" fontId="1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6" fillId="0" borderId="30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0" borderId="26" xfId="0" applyFont="1" applyBorder="1" applyAlignment="1">
      <alignment horizontal="centerContinuous" vertical="center"/>
    </xf>
    <xf numFmtId="0" fontId="16" fillId="0" borderId="16" xfId="0" applyFont="1" applyBorder="1" applyAlignment="1">
      <alignment horizontal="centerContinuous" vertical="center"/>
    </xf>
    <xf numFmtId="14" fontId="16" fillId="0" borderId="16" xfId="0" applyNumberFormat="1" applyFont="1" applyBorder="1" applyAlignment="1">
      <alignment horizontal="center" vertical="center" wrapText="1"/>
    </xf>
    <xf numFmtId="0" fontId="31" fillId="0" borderId="17" xfId="0" applyFont="1" applyBorder="1"/>
    <xf numFmtId="3" fontId="31" fillId="0" borderId="42" xfId="0" applyNumberFormat="1" applyFont="1" applyFill="1" applyBorder="1" applyAlignment="1">
      <alignment horizontal="center"/>
    </xf>
    <xf numFmtId="3" fontId="31" fillId="0" borderId="34" xfId="0" applyNumberFormat="1" applyFont="1" applyFill="1" applyBorder="1" applyAlignment="1">
      <alignment horizontal="center"/>
    </xf>
    <xf numFmtId="2" fontId="31" fillId="49" borderId="34" xfId="0" applyNumberFormat="1" applyFont="1" applyFill="1" applyBorder="1" applyAlignment="1">
      <alignment horizontal="center"/>
    </xf>
    <xf numFmtId="164" fontId="31" fillId="24" borderId="34" xfId="0" applyNumberFormat="1" applyFont="1" applyFill="1" applyBorder="1" applyAlignment="1">
      <alignment horizontal="center"/>
    </xf>
    <xf numFmtId="2" fontId="31" fillId="49" borderId="85" xfId="0" applyNumberFormat="1" applyFont="1" applyFill="1" applyBorder="1" applyAlignment="1">
      <alignment horizontal="center"/>
    </xf>
    <xf numFmtId="164" fontId="31" fillId="24" borderId="85" xfId="0" applyNumberFormat="1" applyFont="1" applyFill="1" applyBorder="1" applyAlignment="1">
      <alignment horizontal="center"/>
    </xf>
    <xf numFmtId="0" fontId="31" fillId="0" borderId="49" xfId="0" applyFont="1" applyBorder="1"/>
    <xf numFmtId="2" fontId="20" fillId="49" borderId="45" xfId="0" applyNumberFormat="1" applyFont="1" applyFill="1" applyBorder="1" applyAlignment="1">
      <alignment horizontal="center"/>
    </xf>
    <xf numFmtId="164" fontId="20" fillId="24" borderId="45" xfId="0" applyNumberFormat="1" applyFont="1" applyFill="1" applyBorder="1" applyAlignment="1">
      <alignment horizontal="center"/>
    </xf>
    <xf numFmtId="14" fontId="16" fillId="0" borderId="27" xfId="0" applyNumberFormat="1" applyFont="1" applyFill="1" applyBorder="1" applyAlignment="1">
      <alignment horizontal="center" vertical="center" wrapText="1"/>
    </xf>
    <xf numFmtId="179" fontId="16" fillId="0" borderId="28" xfId="0" applyNumberFormat="1" applyFont="1" applyFill="1" applyBorder="1" applyAlignment="1">
      <alignment horizontal="center" vertical="center" wrapText="1"/>
    </xf>
    <xf numFmtId="3" fontId="31" fillId="0" borderId="85" xfId="0" applyNumberFormat="1" applyFont="1" applyFill="1" applyBorder="1" applyAlignment="1">
      <alignment horizontal="center"/>
    </xf>
    <xf numFmtId="3" fontId="31" fillId="0" borderId="43" xfId="0" applyNumberFormat="1" applyFont="1" applyFill="1" applyBorder="1" applyAlignment="1">
      <alignment horizontal="center"/>
    </xf>
    <xf numFmtId="3" fontId="38" fillId="0" borderId="44" xfId="0" applyNumberFormat="1" applyFont="1" applyFill="1" applyBorder="1" applyAlignment="1">
      <alignment horizontal="center"/>
    </xf>
    <xf numFmtId="3" fontId="38" fillId="0" borderId="45" xfId="0" applyNumberFormat="1" applyFont="1" applyFill="1" applyBorder="1" applyAlignment="1">
      <alignment horizontal="center"/>
    </xf>
    <xf numFmtId="0" fontId="20" fillId="0" borderId="0" xfId="0" applyFont="1"/>
    <xf numFmtId="0" fontId="16" fillId="0" borderId="89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 wrapText="1"/>
    </xf>
    <xf numFmtId="0" fontId="16" fillId="52" borderId="19" xfId="0" applyFont="1" applyFill="1" applyBorder="1" applyAlignment="1">
      <alignment horizontal="center" vertical="center" wrapText="1"/>
    </xf>
    <xf numFmtId="0" fontId="16" fillId="52" borderId="79" xfId="0" applyFont="1" applyFill="1" applyBorder="1" applyAlignment="1">
      <alignment horizontal="center" vertical="center" wrapText="1"/>
    </xf>
    <xf numFmtId="0" fontId="55" fillId="52" borderId="47" xfId="0" applyFont="1" applyFill="1" applyBorder="1" applyAlignment="1">
      <alignment horizontal="center" vertical="center" wrapText="1"/>
    </xf>
    <xf numFmtId="0" fontId="16" fillId="48" borderId="19" xfId="0" applyFont="1" applyFill="1" applyBorder="1" applyAlignment="1">
      <alignment horizontal="center" vertical="center" wrapText="1"/>
    </xf>
    <xf numFmtId="0" fontId="16" fillId="48" borderId="79" xfId="0" applyFont="1" applyFill="1" applyBorder="1" applyAlignment="1">
      <alignment horizontal="center" vertical="center" wrapText="1"/>
    </xf>
    <xf numFmtId="0" fontId="55" fillId="48" borderId="47" xfId="0" applyFont="1" applyFill="1" applyBorder="1" applyAlignment="1">
      <alignment horizontal="center" vertical="center" wrapText="1"/>
    </xf>
    <xf numFmtId="0" fontId="16" fillId="53" borderId="19" xfId="0" applyFont="1" applyFill="1" applyBorder="1" applyAlignment="1">
      <alignment horizontal="center" vertical="center" wrapText="1"/>
    </xf>
    <xf numFmtId="0" fontId="16" fillId="53" borderId="79" xfId="0" applyFont="1" applyFill="1" applyBorder="1" applyAlignment="1">
      <alignment horizontal="center" vertical="center" wrapText="1"/>
    </xf>
    <xf numFmtId="0" fontId="55" fillId="53" borderId="47" xfId="0" applyFont="1" applyFill="1" applyBorder="1" applyAlignment="1">
      <alignment horizontal="center" vertical="center" wrapText="1"/>
    </xf>
    <xf numFmtId="0" fontId="16" fillId="54" borderId="19" xfId="0" applyFont="1" applyFill="1" applyBorder="1" applyAlignment="1">
      <alignment horizontal="center" vertical="center" wrapText="1"/>
    </xf>
    <xf numFmtId="0" fontId="16" fillId="54" borderId="79" xfId="0" applyFont="1" applyFill="1" applyBorder="1" applyAlignment="1">
      <alignment horizontal="center" vertical="center" wrapText="1"/>
    </xf>
    <xf numFmtId="0" fontId="55" fillId="54" borderId="47" xfId="0" applyFont="1" applyFill="1" applyBorder="1" applyAlignment="1">
      <alignment horizontal="center" vertical="center" wrapText="1"/>
    </xf>
    <xf numFmtId="0" fontId="16" fillId="55" borderId="19" xfId="0" applyFont="1" applyFill="1" applyBorder="1" applyAlignment="1">
      <alignment horizontal="center" vertical="center" wrapText="1"/>
    </xf>
    <xf numFmtId="0" fontId="16" fillId="55" borderId="79" xfId="0" applyFont="1" applyFill="1" applyBorder="1" applyAlignment="1">
      <alignment horizontal="center" vertical="center" wrapText="1"/>
    </xf>
    <xf numFmtId="0" fontId="55" fillId="55" borderId="47" xfId="0" applyFont="1" applyFill="1" applyBorder="1" applyAlignment="1">
      <alignment horizontal="center" vertical="center" wrapText="1"/>
    </xf>
    <xf numFmtId="0" fontId="16" fillId="52" borderId="21" xfId="0" applyFont="1" applyFill="1" applyBorder="1" applyAlignment="1">
      <alignment horizontal="center" vertical="center" wrapText="1"/>
    </xf>
    <xf numFmtId="0" fontId="16" fillId="52" borderId="48" xfId="0" applyFont="1" applyFill="1" applyBorder="1" applyAlignment="1">
      <alignment horizontal="center" vertical="center" wrapText="1"/>
    </xf>
    <xf numFmtId="0" fontId="55" fillId="52" borderId="46" xfId="0" applyFont="1" applyFill="1" applyBorder="1" applyAlignment="1">
      <alignment horizontal="center" vertical="center" wrapText="1"/>
    </xf>
    <xf numFmtId="0" fontId="16" fillId="48" borderId="21" xfId="0" applyFont="1" applyFill="1" applyBorder="1" applyAlignment="1">
      <alignment horizontal="center" vertical="center" wrapText="1"/>
    </xf>
    <xf numFmtId="0" fontId="16" fillId="48" borderId="48" xfId="0" applyFont="1" applyFill="1" applyBorder="1" applyAlignment="1">
      <alignment horizontal="center" vertical="center" wrapText="1"/>
    </xf>
    <xf numFmtId="0" fontId="55" fillId="48" borderId="46" xfId="0" applyFont="1" applyFill="1" applyBorder="1" applyAlignment="1">
      <alignment horizontal="center" vertical="center" wrapText="1"/>
    </xf>
    <xf numFmtId="0" fontId="16" fillId="53" borderId="21" xfId="0" applyFont="1" applyFill="1" applyBorder="1" applyAlignment="1">
      <alignment horizontal="center" vertical="center" wrapText="1"/>
    </xf>
    <xf numFmtId="0" fontId="16" fillId="53" borderId="48" xfId="0" applyFont="1" applyFill="1" applyBorder="1" applyAlignment="1">
      <alignment horizontal="center" vertical="center" wrapText="1"/>
    </xf>
    <xf numFmtId="0" fontId="55" fillId="53" borderId="46" xfId="0" applyFont="1" applyFill="1" applyBorder="1" applyAlignment="1">
      <alignment horizontal="center" vertical="center" wrapText="1"/>
    </xf>
    <xf numFmtId="0" fontId="16" fillId="54" borderId="21" xfId="0" applyFont="1" applyFill="1" applyBorder="1" applyAlignment="1">
      <alignment horizontal="center" vertical="center" wrapText="1"/>
    </xf>
    <xf numFmtId="0" fontId="16" fillId="54" borderId="48" xfId="0" applyFont="1" applyFill="1" applyBorder="1" applyAlignment="1">
      <alignment horizontal="center" vertical="center" wrapText="1"/>
    </xf>
    <xf numFmtId="0" fontId="55" fillId="54" borderId="46" xfId="0" applyFont="1" applyFill="1" applyBorder="1" applyAlignment="1">
      <alignment horizontal="center" vertical="center" wrapText="1"/>
    </xf>
    <xf numFmtId="0" fontId="16" fillId="55" borderId="21" xfId="0" applyFont="1" applyFill="1" applyBorder="1" applyAlignment="1">
      <alignment horizontal="center" vertical="center" wrapText="1"/>
    </xf>
    <xf numFmtId="0" fontId="16" fillId="55" borderId="48" xfId="0" applyFont="1" applyFill="1" applyBorder="1" applyAlignment="1">
      <alignment horizontal="center" vertical="center" wrapText="1"/>
    </xf>
    <xf numFmtId="0" fontId="55" fillId="55" borderId="46" xfId="0" applyFont="1" applyFill="1" applyBorder="1" applyAlignment="1">
      <alignment horizontal="center" vertical="center" wrapText="1"/>
    </xf>
    <xf numFmtId="0" fontId="16" fillId="52" borderId="64" xfId="0" applyFont="1" applyFill="1" applyBorder="1" applyAlignment="1">
      <alignment horizontal="center" vertical="center" wrapText="1"/>
    </xf>
    <xf numFmtId="0" fontId="16" fillId="52" borderId="65" xfId="0" applyFont="1" applyFill="1" applyBorder="1" applyAlignment="1">
      <alignment horizontal="center" vertical="center" wrapText="1"/>
    </xf>
    <xf numFmtId="0" fontId="87" fillId="52" borderId="66" xfId="0" applyFont="1" applyFill="1" applyBorder="1" applyAlignment="1">
      <alignment horizontal="center" vertical="center" wrapText="1"/>
    </xf>
    <xf numFmtId="0" fontId="16" fillId="48" borderId="64" xfId="0" applyFont="1" applyFill="1" applyBorder="1" applyAlignment="1">
      <alignment horizontal="center" vertical="center" wrapText="1"/>
    </xf>
    <xf numFmtId="0" fontId="16" fillId="48" borderId="65" xfId="0" applyFont="1" applyFill="1" applyBorder="1" applyAlignment="1">
      <alignment horizontal="center" vertical="center" wrapText="1"/>
    </xf>
    <xf numFmtId="0" fontId="87" fillId="48" borderId="66" xfId="0" applyFont="1" applyFill="1" applyBorder="1" applyAlignment="1">
      <alignment horizontal="center" vertical="center" wrapText="1"/>
    </xf>
    <xf numFmtId="0" fontId="16" fillId="53" borderId="64" xfId="0" applyFont="1" applyFill="1" applyBorder="1" applyAlignment="1">
      <alignment horizontal="center" vertical="center" wrapText="1"/>
    </xf>
    <xf numFmtId="0" fontId="16" fillId="53" borderId="65" xfId="0" applyFont="1" applyFill="1" applyBorder="1" applyAlignment="1">
      <alignment horizontal="center" vertical="center" wrapText="1"/>
    </xf>
    <xf numFmtId="0" fontId="87" fillId="53" borderId="66" xfId="0" applyFont="1" applyFill="1" applyBorder="1" applyAlignment="1">
      <alignment horizontal="center" vertical="center" wrapText="1"/>
    </xf>
    <xf numFmtId="0" fontId="16" fillId="54" borderId="64" xfId="0" applyFont="1" applyFill="1" applyBorder="1" applyAlignment="1">
      <alignment horizontal="center" vertical="center" wrapText="1"/>
    </xf>
    <xf numFmtId="0" fontId="16" fillId="54" borderId="65" xfId="0" applyFont="1" applyFill="1" applyBorder="1" applyAlignment="1">
      <alignment horizontal="center" vertical="center" wrapText="1"/>
    </xf>
    <xf numFmtId="0" fontId="87" fillId="54" borderId="66" xfId="0" applyFont="1" applyFill="1" applyBorder="1" applyAlignment="1">
      <alignment horizontal="center" vertical="center" wrapText="1"/>
    </xf>
    <xf numFmtId="0" fontId="16" fillId="55" borderId="64" xfId="0" applyFont="1" applyFill="1" applyBorder="1" applyAlignment="1">
      <alignment horizontal="center" vertical="center" wrapText="1"/>
    </xf>
    <xf numFmtId="0" fontId="16" fillId="55" borderId="65" xfId="0" applyFont="1" applyFill="1" applyBorder="1" applyAlignment="1">
      <alignment horizontal="center" vertical="center" wrapText="1"/>
    </xf>
    <xf numFmtId="0" fontId="87" fillId="55" borderId="66" xfId="0" applyFont="1" applyFill="1" applyBorder="1" applyAlignment="1">
      <alignment horizontal="center" vertical="center" wrapText="1"/>
    </xf>
    <xf numFmtId="164" fontId="11" fillId="52" borderId="17" xfId="0" applyNumberFormat="1" applyFont="1" applyFill="1" applyBorder="1"/>
    <xf numFmtId="164" fontId="11" fillId="48" borderId="17" xfId="0" applyNumberFormat="1" applyFont="1" applyFill="1" applyBorder="1"/>
    <xf numFmtId="164" fontId="11" fillId="53" borderId="17" xfId="0" applyNumberFormat="1" applyFont="1" applyFill="1" applyBorder="1"/>
    <xf numFmtId="164" fontId="11" fillId="54" borderId="80" xfId="0" applyNumberFormat="1" applyFont="1" applyFill="1" applyBorder="1"/>
    <xf numFmtId="164" fontId="11" fillId="54" borderId="23" xfId="0" applyNumberFormat="1" applyFont="1" applyFill="1" applyBorder="1"/>
    <xf numFmtId="164" fontId="11" fillId="54" borderId="54" xfId="0" applyNumberFormat="1" applyFont="1" applyFill="1" applyBorder="1"/>
    <xf numFmtId="164" fontId="11" fillId="55" borderId="17" xfId="0" applyNumberFormat="1" applyFont="1" applyFill="1" applyBorder="1"/>
    <xf numFmtId="164" fontId="11" fillId="55" borderId="81" xfId="0" applyNumberFormat="1" applyFont="1" applyFill="1" applyBorder="1"/>
    <xf numFmtId="164" fontId="11" fillId="55" borderId="54" xfId="0" applyNumberFormat="1" applyFont="1" applyFill="1" applyBorder="1"/>
    <xf numFmtId="164" fontId="11" fillId="52" borderId="40" xfId="0" applyNumberFormat="1" applyFont="1" applyFill="1" applyBorder="1"/>
    <xf numFmtId="164" fontId="11" fillId="48" borderId="40" xfId="0" applyNumberFormat="1" applyFont="1" applyFill="1" applyBorder="1"/>
    <xf numFmtId="164" fontId="11" fillId="53" borderId="40" xfId="0" applyNumberFormat="1" applyFont="1" applyFill="1" applyBorder="1"/>
    <xf numFmtId="164" fontId="11" fillId="54" borderId="32" xfId="0" applyNumberFormat="1" applyFont="1" applyFill="1" applyBorder="1"/>
    <xf numFmtId="164" fontId="11" fillId="54" borderId="22" xfId="0" applyNumberFormat="1" applyFont="1" applyFill="1" applyBorder="1"/>
    <xf numFmtId="164" fontId="11" fillId="54" borderId="24" xfId="0" applyNumberFormat="1" applyFont="1" applyFill="1" applyBorder="1"/>
    <xf numFmtId="164" fontId="11" fillId="55" borderId="40" xfId="0" applyNumberFormat="1" applyFont="1" applyFill="1" applyBorder="1"/>
    <xf numFmtId="164" fontId="11" fillId="55" borderId="35" xfId="0" applyNumberFormat="1" applyFont="1" applyFill="1" applyBorder="1"/>
    <xf numFmtId="164" fontId="11" fillId="55" borderId="24" xfId="0" applyNumberFormat="1" applyFont="1" applyFill="1" applyBorder="1"/>
    <xf numFmtId="164" fontId="11" fillId="54" borderId="40" xfId="0" applyNumberFormat="1" applyFont="1" applyFill="1" applyBorder="1"/>
    <xf numFmtId="164" fontId="11" fillId="54" borderId="35" xfId="0" applyNumberFormat="1" applyFont="1" applyFill="1" applyBorder="1"/>
    <xf numFmtId="164" fontId="16" fillId="52" borderId="49" xfId="0" applyNumberFormat="1" applyFont="1" applyFill="1" applyBorder="1"/>
    <xf numFmtId="164" fontId="16" fillId="48" borderId="49" xfId="0" applyNumberFormat="1" applyFont="1" applyFill="1" applyBorder="1"/>
    <xf numFmtId="164" fontId="16" fillId="53" borderId="49" xfId="0" applyNumberFormat="1" applyFont="1" applyFill="1" applyBorder="1"/>
    <xf numFmtId="164" fontId="16" fillId="54" borderId="49" xfId="0" applyNumberFormat="1" applyFont="1" applyFill="1" applyBorder="1"/>
    <xf numFmtId="164" fontId="16" fillId="54" borderId="36" xfId="0" applyNumberFormat="1" applyFont="1" applyFill="1" applyBorder="1"/>
    <xf numFmtId="164" fontId="16" fillId="54" borderId="25" xfId="0" applyNumberFormat="1" applyFont="1" applyFill="1" applyBorder="1"/>
    <xf numFmtId="164" fontId="16" fillId="55" borderId="49" xfId="0" applyNumberFormat="1" applyFont="1" applyFill="1" applyBorder="1"/>
    <xf numFmtId="164" fontId="16" fillId="55" borderId="36" xfId="0" applyNumberFormat="1" applyFont="1" applyFill="1" applyBorder="1"/>
    <xf numFmtId="164" fontId="16" fillId="55" borderId="25" xfId="0" applyNumberFormat="1" applyFont="1" applyFill="1" applyBorder="1"/>
    <xf numFmtId="0" fontId="60" fillId="0" borderId="14" xfId="0" applyFont="1" applyFill="1" applyBorder="1" applyAlignment="1"/>
    <xf numFmtId="0" fontId="60" fillId="0" borderId="15" xfId="0" applyFont="1" applyFill="1" applyBorder="1" applyAlignment="1"/>
    <xf numFmtId="0" fontId="60" fillId="0" borderId="16" xfId="0" applyFont="1" applyFill="1" applyBorder="1" applyAlignment="1"/>
    <xf numFmtId="0" fontId="16" fillId="32" borderId="37" xfId="0" applyFont="1" applyFill="1" applyBorder="1" applyAlignment="1">
      <alignment horizontal="center" vertical="center" wrapText="1"/>
    </xf>
    <xf numFmtId="0" fontId="16" fillId="32" borderId="88" xfId="0" applyFont="1" applyFill="1" applyBorder="1" applyAlignment="1">
      <alignment horizontal="center" vertical="center" wrapText="1"/>
    </xf>
    <xf numFmtId="0" fontId="55" fillId="32" borderId="4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55" fillId="0" borderId="46" xfId="0" applyFont="1" applyFill="1" applyBorder="1" applyAlignment="1">
      <alignment horizontal="center" vertical="center" wrapText="1"/>
    </xf>
    <xf numFmtId="0" fontId="16" fillId="56" borderId="52" xfId="0" applyFont="1" applyFill="1" applyBorder="1" applyAlignment="1">
      <alignment horizontal="center" vertical="center" wrapText="1"/>
    </xf>
    <xf numFmtId="0" fontId="16" fillId="56" borderId="89" xfId="0" applyFont="1" applyFill="1" applyBorder="1" applyAlignment="1">
      <alignment horizontal="center" vertical="center" wrapText="1"/>
    </xf>
    <xf numFmtId="0" fontId="55" fillId="56" borderId="46" xfId="0" applyFont="1" applyFill="1" applyBorder="1" applyAlignment="1">
      <alignment horizontal="center" vertical="center" wrapText="1"/>
    </xf>
    <xf numFmtId="0" fontId="16" fillId="27" borderId="52" xfId="0" applyFont="1" applyFill="1" applyBorder="1" applyAlignment="1">
      <alignment horizontal="center" vertical="center" wrapText="1"/>
    </xf>
    <xf numFmtId="0" fontId="16" fillId="27" borderId="89" xfId="0" applyFont="1" applyFill="1" applyBorder="1" applyAlignment="1">
      <alignment horizontal="center" vertical="center" wrapText="1"/>
    </xf>
    <xf numFmtId="0" fontId="47" fillId="24" borderId="19" xfId="0" applyFont="1" applyFill="1" applyBorder="1" applyAlignment="1">
      <alignment horizontal="center"/>
    </xf>
    <xf numFmtId="0" fontId="47" fillId="24" borderId="79" xfId="0" applyFont="1" applyFill="1" applyBorder="1" applyAlignment="1">
      <alignment horizontal="center" vertical="center" wrapText="1"/>
    </xf>
    <xf numFmtId="0" fontId="47" fillId="24" borderId="47" xfId="0" applyFont="1" applyFill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47" fillId="0" borderId="79" xfId="0" applyFont="1" applyBorder="1" applyAlignment="1">
      <alignment horizontal="center" wrapText="1"/>
    </xf>
    <xf numFmtId="0" fontId="47" fillId="0" borderId="47" xfId="0" applyFont="1" applyBorder="1" applyAlignment="1">
      <alignment horizontal="center"/>
    </xf>
    <xf numFmtId="0" fontId="16" fillId="32" borderId="52" xfId="0" applyFont="1" applyFill="1" applyBorder="1" applyAlignment="1">
      <alignment horizontal="center" vertical="center" wrapText="1"/>
    </xf>
    <xf numFmtId="0" fontId="16" fillId="32" borderId="89" xfId="0" applyFont="1" applyFill="1" applyBorder="1" applyAlignment="1">
      <alignment horizontal="center" vertical="center" wrapText="1"/>
    </xf>
    <xf numFmtId="0" fontId="55" fillId="32" borderId="46" xfId="0" applyFont="1" applyFill="1" applyBorder="1" applyAlignment="1">
      <alignment horizontal="center" vertical="center" wrapText="1"/>
    </xf>
    <xf numFmtId="0" fontId="47" fillId="24" borderId="21" xfId="0" applyFont="1" applyFill="1" applyBorder="1" applyAlignment="1">
      <alignment horizontal="center"/>
    </xf>
    <xf numFmtId="0" fontId="47" fillId="24" borderId="48" xfId="0" applyFont="1" applyFill="1" applyBorder="1" applyAlignment="1">
      <alignment horizontal="center" wrapText="1"/>
    </xf>
    <xf numFmtId="0" fontId="47" fillId="24" borderId="46" xfId="0" applyFont="1" applyFill="1" applyBorder="1" applyAlignment="1">
      <alignment horizontal="center"/>
    </xf>
    <xf numFmtId="0" fontId="47" fillId="0" borderId="21" xfId="0" applyFont="1" applyBorder="1" applyAlignment="1">
      <alignment horizontal="center"/>
    </xf>
    <xf numFmtId="0" fontId="47" fillId="0" borderId="48" xfId="0" applyFont="1" applyBorder="1" applyAlignment="1">
      <alignment horizontal="center" wrapText="1"/>
    </xf>
    <xf numFmtId="0" fontId="47" fillId="0" borderId="46" xfId="0" applyFont="1" applyBorder="1" applyAlignment="1">
      <alignment horizontal="center"/>
    </xf>
    <xf numFmtId="0" fontId="16" fillId="32" borderId="58" xfId="0" applyFont="1" applyFill="1" applyBorder="1" applyAlignment="1">
      <alignment horizontal="center" vertical="center" wrapText="1"/>
    </xf>
    <xf numFmtId="0" fontId="16" fillId="32" borderId="71" xfId="0" applyFont="1" applyFill="1" applyBorder="1" applyAlignment="1">
      <alignment horizontal="center" vertical="center" wrapText="1"/>
    </xf>
    <xf numFmtId="0" fontId="87" fillId="32" borderId="66" xfId="0" applyFont="1" applyFill="1" applyBorder="1" applyAlignment="1">
      <alignment horizontal="center" vertical="center" wrapText="1"/>
    </xf>
    <xf numFmtId="0" fontId="87" fillId="0" borderId="46" xfId="0" applyFont="1" applyFill="1" applyBorder="1" applyAlignment="1">
      <alignment horizontal="center" vertical="center" wrapText="1"/>
    </xf>
    <xf numFmtId="0" fontId="16" fillId="56" borderId="58" xfId="0" applyFont="1" applyFill="1" applyBorder="1" applyAlignment="1">
      <alignment horizontal="center" vertical="center" wrapText="1"/>
    </xf>
    <xf numFmtId="0" fontId="16" fillId="56" borderId="71" xfId="0" applyFont="1" applyFill="1" applyBorder="1" applyAlignment="1">
      <alignment horizontal="center" vertical="center" wrapText="1"/>
    </xf>
    <xf numFmtId="0" fontId="87" fillId="56" borderId="66" xfId="0" applyFont="1" applyFill="1" applyBorder="1" applyAlignment="1">
      <alignment horizontal="center" vertical="center" wrapText="1"/>
    </xf>
    <xf numFmtId="0" fontId="16" fillId="27" borderId="58" xfId="0" applyFont="1" applyFill="1" applyBorder="1" applyAlignment="1">
      <alignment horizontal="center" vertical="center" wrapText="1"/>
    </xf>
    <xf numFmtId="0" fontId="16" fillId="27" borderId="71" xfId="0" applyFont="1" applyFill="1" applyBorder="1" applyAlignment="1">
      <alignment horizontal="center" vertical="center" wrapText="1"/>
    </xf>
    <xf numFmtId="0" fontId="47" fillId="24" borderId="64" xfId="0" applyFont="1" applyFill="1" applyBorder="1" applyAlignment="1">
      <alignment horizontal="center"/>
    </xf>
    <xf numFmtId="0" fontId="47" fillId="24" borderId="65" xfId="0" applyFont="1" applyFill="1" applyBorder="1" applyAlignment="1">
      <alignment horizontal="center" wrapText="1"/>
    </xf>
    <xf numFmtId="0" fontId="47" fillId="24" borderId="66" xfId="0" applyFont="1" applyFill="1" applyBorder="1" applyAlignment="1">
      <alignment horizontal="center"/>
    </xf>
    <xf numFmtId="0" fontId="47" fillId="0" borderId="64" xfId="0" applyFont="1" applyBorder="1" applyAlignment="1">
      <alignment horizontal="center"/>
    </xf>
    <xf numFmtId="0" fontId="47" fillId="0" borderId="65" xfId="0" applyFont="1" applyBorder="1" applyAlignment="1">
      <alignment horizontal="center" wrapText="1"/>
    </xf>
    <xf numFmtId="0" fontId="47" fillId="0" borderId="66" xfId="0" applyFont="1" applyBorder="1" applyAlignment="1">
      <alignment horizontal="center"/>
    </xf>
    <xf numFmtId="164" fontId="11" fillId="32" borderId="80" xfId="0" applyNumberFormat="1" applyFont="1" applyFill="1" applyBorder="1"/>
    <xf numFmtId="164" fontId="11" fillId="32" borderId="81" xfId="0" applyNumberFormat="1" applyFont="1" applyFill="1" applyBorder="1"/>
    <xf numFmtId="164" fontId="11" fillId="32" borderId="54" xfId="0" applyNumberFormat="1" applyFont="1" applyFill="1" applyBorder="1"/>
    <xf numFmtId="164" fontId="11" fillId="0" borderId="53" xfId="0" applyNumberFormat="1" applyFont="1" applyFill="1" applyBorder="1"/>
    <xf numFmtId="164" fontId="11" fillId="0" borderId="57" xfId="0" applyNumberFormat="1" applyFont="1" applyFill="1" applyBorder="1"/>
    <xf numFmtId="164" fontId="11" fillId="0" borderId="51" xfId="0" applyNumberFormat="1" applyFont="1" applyFill="1" applyBorder="1"/>
    <xf numFmtId="164" fontId="11" fillId="56" borderId="80" xfId="0" applyNumberFormat="1" applyFont="1" applyFill="1" applyBorder="1"/>
    <xf numFmtId="164" fontId="11" fillId="56" borderId="81" xfId="0" applyNumberFormat="1" applyFont="1" applyFill="1" applyBorder="1"/>
    <xf numFmtId="164" fontId="11" fillId="56" borderId="54" xfId="0" applyNumberFormat="1" applyFont="1" applyFill="1" applyBorder="1"/>
    <xf numFmtId="164" fontId="11" fillId="27" borderId="81" xfId="0" applyNumberFormat="1" applyFont="1" applyFill="1" applyBorder="1"/>
    <xf numFmtId="164" fontId="39" fillId="24" borderId="80" xfId="0" applyNumberFormat="1" applyFont="1" applyFill="1" applyBorder="1"/>
    <xf numFmtId="164" fontId="39" fillId="24" borderId="23" xfId="0" applyNumberFormat="1" applyFont="1" applyFill="1" applyBorder="1"/>
    <xf numFmtId="164" fontId="39" fillId="24" borderId="54" xfId="0" applyNumberFormat="1" applyFont="1" applyFill="1" applyBorder="1"/>
    <xf numFmtId="164" fontId="39" fillId="0" borderId="80" xfId="0" applyNumberFormat="1" applyFont="1" applyBorder="1"/>
    <xf numFmtId="164" fontId="39" fillId="0" borderId="23" xfId="0" applyNumberFormat="1" applyFont="1" applyBorder="1"/>
    <xf numFmtId="164" fontId="39" fillId="0" borderId="54" xfId="0" applyNumberFormat="1" applyFont="1" applyBorder="1"/>
    <xf numFmtId="164" fontId="11" fillId="32" borderId="32" xfId="0" applyNumberFormat="1" applyFont="1" applyFill="1" applyBorder="1"/>
    <xf numFmtId="164" fontId="11" fillId="32" borderId="35" xfId="0" applyNumberFormat="1" applyFont="1" applyFill="1" applyBorder="1"/>
    <xf numFmtId="164" fontId="11" fillId="32" borderId="24" xfId="0" applyNumberFormat="1" applyFont="1" applyFill="1" applyBorder="1"/>
    <xf numFmtId="164" fontId="11" fillId="0" borderId="55" xfId="0" applyNumberFormat="1" applyFont="1" applyFill="1" applyBorder="1"/>
    <xf numFmtId="164" fontId="11" fillId="56" borderId="32" xfId="0" applyNumberFormat="1" applyFont="1" applyFill="1" applyBorder="1"/>
    <xf numFmtId="164" fontId="11" fillId="56" borderId="35" xfId="0" applyNumberFormat="1" applyFont="1" applyFill="1" applyBorder="1"/>
    <xf numFmtId="164" fontId="11" fillId="56" borderId="24" xfId="0" applyNumberFormat="1" applyFont="1" applyFill="1" applyBorder="1"/>
    <xf numFmtId="164" fontId="39" fillId="24" borderId="32" xfId="0" applyNumberFormat="1" applyFont="1" applyFill="1" applyBorder="1"/>
    <xf numFmtId="164" fontId="39" fillId="24" borderId="22" xfId="0" applyNumberFormat="1" applyFont="1" applyFill="1" applyBorder="1"/>
    <xf numFmtId="164" fontId="39" fillId="24" borderId="24" xfId="0" applyNumberFormat="1" applyFont="1" applyFill="1" applyBorder="1"/>
    <xf numFmtId="164" fontId="39" fillId="0" borderId="32" xfId="0" applyNumberFormat="1" applyFont="1" applyBorder="1"/>
    <xf numFmtId="164" fontId="39" fillId="0" borderId="22" xfId="0" applyNumberFormat="1" applyFont="1" applyBorder="1"/>
    <xf numFmtId="164" fontId="39" fillId="0" borderId="24" xfId="0" applyNumberFormat="1" applyFont="1" applyBorder="1"/>
    <xf numFmtId="164" fontId="11" fillId="32" borderId="40" xfId="0" applyNumberFormat="1" applyFont="1" applyFill="1" applyBorder="1"/>
    <xf numFmtId="164" fontId="11" fillId="0" borderId="61" xfId="0" applyNumberFormat="1" applyFont="1" applyFill="1" applyBorder="1"/>
    <xf numFmtId="164" fontId="11" fillId="56" borderId="40" xfId="0" applyNumberFormat="1" applyFont="1" applyFill="1" applyBorder="1"/>
    <xf numFmtId="164" fontId="16" fillId="32" borderId="49" xfId="0" applyNumberFormat="1" applyFont="1" applyFill="1" applyBorder="1"/>
    <xf numFmtId="164" fontId="16" fillId="32" borderId="36" xfId="0" applyNumberFormat="1" applyFont="1" applyFill="1" applyBorder="1"/>
    <xf numFmtId="164" fontId="16" fillId="32" borderId="25" xfId="0" applyNumberFormat="1" applyFont="1" applyFill="1" applyBorder="1"/>
    <xf numFmtId="164" fontId="16" fillId="0" borderId="61" xfId="0" applyNumberFormat="1" applyFont="1" applyFill="1" applyBorder="1"/>
    <xf numFmtId="164" fontId="16" fillId="56" borderId="49" xfId="0" applyNumberFormat="1" applyFont="1" applyFill="1" applyBorder="1"/>
    <xf numFmtId="164" fontId="16" fillId="56" borderId="36" xfId="0" applyNumberFormat="1" applyFont="1" applyFill="1" applyBorder="1"/>
    <xf numFmtId="164" fontId="16" fillId="56" borderId="25" xfId="0" applyNumberFormat="1" applyFont="1" applyFill="1" applyBorder="1"/>
    <xf numFmtId="164" fontId="47" fillId="24" borderId="33" xfId="0" applyNumberFormat="1" applyFont="1" applyFill="1" applyBorder="1"/>
    <xf numFmtId="164" fontId="47" fillId="24" borderId="38" xfId="0" applyNumberFormat="1" applyFont="1" applyFill="1" applyBorder="1"/>
    <xf numFmtId="164" fontId="47" fillId="24" borderId="25" xfId="0" applyNumberFormat="1" applyFont="1" applyFill="1" applyBorder="1"/>
    <xf numFmtId="164" fontId="47" fillId="0" borderId="33" xfId="0" applyNumberFormat="1" applyFont="1" applyBorder="1"/>
    <xf numFmtId="164" fontId="47" fillId="0" borderId="38" xfId="0" applyNumberFormat="1" applyFont="1" applyBorder="1"/>
    <xf numFmtId="164" fontId="47" fillId="0" borderId="25" xfId="0" applyNumberFormat="1" applyFont="1" applyBorder="1"/>
    <xf numFmtId="164" fontId="11" fillId="0" borderId="60" xfId="0" applyNumberFormat="1" applyFont="1" applyFill="1" applyBorder="1"/>
    <xf numFmtId="164" fontId="11" fillId="0" borderId="81" xfId="0" applyNumberFormat="1" applyFont="1" applyFill="1" applyBorder="1"/>
    <xf numFmtId="164" fontId="11" fillId="0" borderId="54" xfId="0" applyNumberFormat="1" applyFont="1" applyFill="1" applyBorder="1"/>
    <xf numFmtId="164" fontId="16" fillId="0" borderId="62" xfId="0" applyNumberFormat="1" applyFont="1" applyFill="1" applyBorder="1"/>
    <xf numFmtId="180" fontId="163" fillId="0" borderId="0" xfId="209" applyFont="1" applyAlignment="1"/>
    <xf numFmtId="180" fontId="164" fillId="0" borderId="0" xfId="209" applyFont="1" applyBorder="1"/>
    <xf numFmtId="180" fontId="164" fillId="0" borderId="0" xfId="209" applyFont="1"/>
    <xf numFmtId="180" fontId="165" fillId="0" borderId="0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181" fontId="165" fillId="0" borderId="0" xfId="209" applyNumberFormat="1" applyFont="1" applyBorder="1" applyAlignment="1">
      <alignment horizontal="center"/>
    </xf>
    <xf numFmtId="174" fontId="41" fillId="0" borderId="73" xfId="184" applyFont="1" applyBorder="1">
      <alignment vertical="center"/>
    </xf>
    <xf numFmtId="4" fontId="42" fillId="0" borderId="73" xfId="184" applyNumberFormat="1" applyFont="1" applyFill="1" applyBorder="1" applyAlignment="1"/>
    <xf numFmtId="2" fontId="42" fillId="0" borderId="73" xfId="184" applyNumberFormat="1" applyFont="1" applyFill="1" applyBorder="1">
      <alignment vertical="center"/>
    </xf>
    <xf numFmtId="2" fontId="160" fillId="0" borderId="42" xfId="209" applyNumberFormat="1" applyFont="1" applyFill="1" applyBorder="1" applyAlignment="1" applyProtection="1">
      <alignment horizontal="center"/>
    </xf>
    <xf numFmtId="180" fontId="164" fillId="0" borderId="0" xfId="209" applyFont="1" applyBorder="1" applyAlignment="1">
      <alignment horizontal="center"/>
    </xf>
    <xf numFmtId="174" fontId="41" fillId="0" borderId="40" xfId="184" applyFont="1" applyBorder="1">
      <alignment vertical="center"/>
    </xf>
    <xf numFmtId="2" fontId="160" fillId="0" borderId="43" xfId="209" applyNumberFormat="1" applyFont="1" applyFill="1" applyBorder="1" applyAlignment="1" applyProtection="1">
      <alignment horizontal="center"/>
    </xf>
    <xf numFmtId="2" fontId="160" fillId="0" borderId="83" xfId="209" applyNumberFormat="1" applyFont="1" applyFill="1" applyBorder="1" applyAlignment="1" applyProtection="1">
      <alignment horizontal="center"/>
    </xf>
    <xf numFmtId="174" fontId="41" fillId="0" borderId="49" xfId="184" applyFont="1" applyBorder="1">
      <alignment vertical="center"/>
    </xf>
    <xf numFmtId="4" fontId="42" fillId="0" borderId="58" xfId="184" applyNumberFormat="1" applyFont="1" applyFill="1" applyBorder="1" applyAlignment="1"/>
    <xf numFmtId="2" fontId="42" fillId="0" borderId="58" xfId="184" applyNumberFormat="1" applyFont="1" applyFill="1" applyBorder="1">
      <alignment vertical="center"/>
    </xf>
    <xf numFmtId="2" fontId="160" fillId="0" borderId="44" xfId="209" applyNumberFormat="1" applyFont="1" applyFill="1" applyBorder="1" applyAlignment="1" applyProtection="1">
      <alignment horizontal="center"/>
    </xf>
    <xf numFmtId="180" fontId="167" fillId="0" borderId="0" xfId="209" applyFont="1" applyBorder="1"/>
    <xf numFmtId="2" fontId="164" fillId="0" borderId="0" xfId="209" applyNumberFormat="1" applyFont="1"/>
    <xf numFmtId="180" fontId="105" fillId="0" borderId="0" xfId="209" applyNumberFormat="1" applyFont="1" applyFill="1" applyBorder="1" applyAlignment="1" applyProtection="1"/>
    <xf numFmtId="0" fontId="40" fillId="0" borderId="0" xfId="211" applyFont="1" applyAlignment="1">
      <alignment wrapText="1"/>
    </xf>
    <xf numFmtId="0" fontId="10" fillId="0" borderId="0" xfId="211" applyAlignment="1">
      <alignment wrapText="1"/>
    </xf>
    <xf numFmtId="2" fontId="20" fillId="48" borderId="0" xfId="0" applyNumberFormat="1" applyFont="1" applyFill="1" applyAlignment="1">
      <alignment vertical="center"/>
    </xf>
    <xf numFmtId="4" fontId="39" fillId="0" borderId="0" xfId="0" applyNumberFormat="1" applyFont="1" applyAlignment="1">
      <alignment horizontal="left" vertical="center"/>
    </xf>
    <xf numFmtId="2" fontId="20" fillId="0" borderId="0" xfId="0" applyNumberFormat="1" applyFont="1" applyAlignment="1">
      <alignment vertical="center"/>
    </xf>
    <xf numFmtId="2" fontId="16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1" fillId="0" borderId="0" xfId="0" applyFont="1" applyFill="1" applyAlignment="1">
      <alignment horizontal="left" vertical="center"/>
    </xf>
    <xf numFmtId="2" fontId="14" fillId="0" borderId="0" xfId="0" applyNumberFormat="1" applyFont="1" applyAlignment="1">
      <alignment vertical="center"/>
    </xf>
    <xf numFmtId="180" fontId="169" fillId="0" borderId="0" xfId="209" applyFont="1"/>
    <xf numFmtId="0" fontId="170" fillId="0" borderId="0" xfId="0" applyFont="1"/>
    <xf numFmtId="0" fontId="96" fillId="0" borderId="0" xfId="134" applyFont="1"/>
    <xf numFmtId="4" fontId="37" fillId="0" borderId="0" xfId="207" applyNumberFormat="1" applyFont="1" applyBorder="1" applyProtection="1">
      <protection locked="0"/>
    </xf>
    <xf numFmtId="4" fontId="95" fillId="51" borderId="38" xfId="207" applyNumberFormat="1" applyFont="1" applyFill="1" applyBorder="1" applyProtection="1">
      <protection locked="0"/>
    </xf>
    <xf numFmtId="0" fontId="89" fillId="0" borderId="0" xfId="135" applyFont="1"/>
    <xf numFmtId="0" fontId="41" fillId="0" borderId="0" xfId="135" applyFont="1"/>
    <xf numFmtId="3" fontId="39" fillId="27" borderId="0" xfId="0" applyNumberFormat="1" applyFont="1" applyFill="1" applyBorder="1"/>
    <xf numFmtId="165" fontId="50" fillId="0" borderId="0" xfId="135" applyNumberFormat="1" applyFont="1"/>
    <xf numFmtId="4" fontId="37" fillId="0" borderId="24" xfId="207" applyNumberFormat="1" applyFont="1" applyFill="1" applyBorder="1" applyProtection="1">
      <protection locked="0"/>
    </xf>
    <xf numFmtId="4" fontId="37" fillId="34" borderId="24" xfId="207" applyNumberFormat="1" applyFont="1" applyFill="1" applyBorder="1" applyProtection="1">
      <protection locked="0"/>
    </xf>
    <xf numFmtId="4" fontId="115" fillId="0" borderId="24" xfId="207" applyNumberFormat="1" applyFont="1" applyFill="1" applyBorder="1" applyProtection="1">
      <protection locked="0"/>
    </xf>
    <xf numFmtId="4" fontId="115" fillId="34" borderId="24" xfId="207" applyNumberFormat="1" applyFont="1" applyFill="1" applyBorder="1" applyProtection="1">
      <protection locked="0"/>
    </xf>
    <xf numFmtId="4" fontId="37" fillId="0" borderId="63" xfId="207" applyNumberFormat="1" applyFont="1" applyBorder="1" applyProtection="1">
      <protection locked="0"/>
    </xf>
    <xf numFmtId="4" fontId="95" fillId="51" borderId="25" xfId="207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181" fillId="0" borderId="0" xfId="214"/>
    <xf numFmtId="0" fontId="124" fillId="0" borderId="0" xfId="214" applyFont="1" applyBorder="1" applyAlignment="1"/>
    <xf numFmtId="0" fontId="99" fillId="0" borderId="0" xfId="214" applyFont="1"/>
    <xf numFmtId="0" fontId="59" fillId="0" borderId="90" xfId="214" applyFont="1" applyBorder="1" applyAlignment="1">
      <alignment horizontal="center" vertical="center" wrapText="1"/>
    </xf>
    <xf numFmtId="0" fontId="178" fillId="0" borderId="90" xfId="214" applyFont="1" applyBorder="1" applyAlignment="1">
      <alignment horizontal="center" vertical="center" wrapText="1"/>
    </xf>
    <xf numFmtId="0" fontId="46" fillId="0" borderId="41" xfId="214" applyFont="1" applyBorder="1" applyAlignment="1">
      <alignment vertical="center" wrapText="1"/>
    </xf>
    <xf numFmtId="3" fontId="59" fillId="27" borderId="90" xfId="214" applyNumberFormat="1" applyFont="1" applyFill="1" applyBorder="1" applyAlignment="1">
      <alignment horizontal="right" vertical="center" wrapText="1"/>
    </xf>
    <xf numFmtId="3" fontId="46" fillId="0" borderId="90" xfId="214" applyNumberFormat="1" applyFont="1" applyFill="1" applyBorder="1" applyAlignment="1">
      <alignment horizontal="right" vertical="center" wrapText="1"/>
    </xf>
    <xf numFmtId="3" fontId="179" fillId="0" borderId="90" xfId="214" applyNumberFormat="1" applyFont="1" applyFill="1" applyBorder="1" applyAlignment="1">
      <alignment horizontal="right" vertical="center" wrapText="1"/>
    </xf>
    <xf numFmtId="166" fontId="176" fillId="0" borderId="90" xfId="214" applyNumberFormat="1" applyFont="1" applyBorder="1" applyAlignment="1">
      <alignment horizontal="right" vertical="center" wrapText="1"/>
    </xf>
    <xf numFmtId="4" fontId="59" fillId="27" borderId="90" xfId="214" applyNumberFormat="1" applyFont="1" applyFill="1" applyBorder="1" applyAlignment="1">
      <alignment horizontal="right" vertical="center" wrapText="1"/>
    </xf>
    <xf numFmtId="4" fontId="46" fillId="0" borderId="90" xfId="214" applyNumberFormat="1" applyFont="1" applyFill="1" applyBorder="1" applyAlignment="1">
      <alignment horizontal="right" vertical="center" wrapText="1"/>
    </xf>
    <xf numFmtId="4" fontId="180" fillId="0" borderId="90" xfId="214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3" fillId="24" borderId="39" xfId="0" applyFont="1" applyFill="1" applyBorder="1" applyAlignment="1">
      <alignment horizontal="center"/>
    </xf>
    <xf numFmtId="0" fontId="13" fillId="0" borderId="42" xfId="0" applyFont="1" applyBorder="1"/>
    <xf numFmtId="0" fontId="13" fillId="0" borderId="43" xfId="0" applyFont="1" applyBorder="1"/>
    <xf numFmtId="0" fontId="1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0" fillId="0" borderId="29" xfId="0" applyNumberFormat="1" applyFont="1" applyFill="1" applyBorder="1" applyAlignment="1">
      <alignment horizontal="center"/>
    </xf>
    <xf numFmtId="0" fontId="40" fillId="0" borderId="14" xfId="0" applyFont="1" applyBorder="1" applyAlignment="1">
      <alignment horizontal="center"/>
    </xf>
    <xf numFmtId="1" fontId="40" fillId="0" borderId="26" xfId="0" applyNumberFormat="1" applyFont="1" applyFill="1" applyBorder="1" applyAlignment="1">
      <alignment horizontal="center"/>
    </xf>
    <xf numFmtId="0" fontId="8" fillId="0" borderId="0" xfId="132" applyFont="1"/>
    <xf numFmtId="4" fontId="184" fillId="0" borderId="22" xfId="218" applyNumberFormat="1" applyFont="1" applyFill="1" applyBorder="1" applyProtection="1">
      <protection locked="0"/>
    </xf>
    <xf numFmtId="4" fontId="184" fillId="34" borderId="22" xfId="218" applyNumberFormat="1" applyFont="1" applyFill="1" applyBorder="1" applyProtection="1">
      <protection locked="0"/>
    </xf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2" fontId="41" fillId="48" borderId="0" xfId="0" applyNumberFormat="1" applyFont="1" applyFill="1"/>
    <xf numFmtId="0" fontId="41" fillId="48" borderId="0" xfId="0" applyFont="1" applyFill="1"/>
    <xf numFmtId="4" fontId="184" fillId="0" borderId="0" xfId="218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6" fillId="0" borderId="0" xfId="222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9" applyFont="1" applyFill="1"/>
    <xf numFmtId="4" fontId="184" fillId="58" borderId="0" xfId="134" applyNumberFormat="1" applyFont="1" applyFill="1"/>
    <xf numFmtId="3" fontId="39" fillId="0" borderId="80" xfId="155" applyNumberFormat="1" applyFont="1" applyBorder="1"/>
    <xf numFmtId="3" fontId="39" fillId="0" borderId="23" xfId="204" applyNumberFormat="1" applyFont="1" applyBorder="1"/>
    <xf numFmtId="3" fontId="39" fillId="27" borderId="23" xfId="204" applyNumberFormat="1" applyFont="1" applyFill="1" applyBorder="1"/>
    <xf numFmtId="3" fontId="39" fillId="0" borderId="54" xfId="204" applyNumberFormat="1" applyFont="1" applyFill="1" applyBorder="1"/>
    <xf numFmtId="3" fontId="47" fillId="0" borderId="32" xfId="0" applyNumberFormat="1" applyFont="1" applyBorder="1" applyAlignment="1">
      <alignment horizontal="center" vertical="center" wrapText="1"/>
    </xf>
    <xf numFmtId="3" fontId="110" fillId="0" borderId="22" xfId="0" applyNumberFormat="1" applyFont="1" applyBorder="1" applyAlignment="1">
      <alignment horizontal="center" vertical="center" wrapText="1"/>
    </xf>
    <xf numFmtId="3" fontId="110" fillId="0" borderId="24" xfId="0" applyNumberFormat="1" applyFont="1" applyBorder="1" applyAlignment="1">
      <alignment horizontal="center" vertical="center" wrapText="1"/>
    </xf>
    <xf numFmtId="0" fontId="39" fillId="24" borderId="32" xfId="0" applyFont="1" applyFill="1" applyBorder="1" applyAlignment="1">
      <alignment horizontal="center"/>
    </xf>
    <xf numFmtId="4" fontId="16" fillId="27" borderId="28" xfId="0" applyNumberFormat="1" applyFont="1" applyFill="1" applyBorder="1" applyAlignment="1">
      <alignment horizontal="center" vertical="center" wrapText="1"/>
    </xf>
    <xf numFmtId="2" fontId="42" fillId="0" borderId="0" xfId="0" applyNumberFormat="1" applyFont="1" applyAlignment="1">
      <alignment vertical="top" wrapText="1"/>
    </xf>
    <xf numFmtId="4" fontId="184" fillId="0" borderId="24" xfId="218" applyNumberFormat="1" applyFont="1" applyFill="1" applyBorder="1" applyProtection="1">
      <protection locked="0"/>
    </xf>
    <xf numFmtId="4" fontId="184" fillId="34" borderId="24" xfId="218" applyNumberFormat="1" applyFont="1" applyFill="1" applyBorder="1" applyProtection="1">
      <protection locked="0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4" fillId="0" borderId="63" xfId="218" applyNumberFormat="1" applyFont="1" applyBorder="1" applyProtection="1">
      <protection locked="0"/>
    </xf>
    <xf numFmtId="0" fontId="13" fillId="0" borderId="16" xfId="0" applyFont="1" applyBorder="1" applyAlignment="1">
      <alignment horizontal="centerContinuous"/>
    </xf>
    <xf numFmtId="0" fontId="20" fillId="0" borderId="39" xfId="0" applyFont="1" applyBorder="1" applyAlignment="1">
      <alignment horizontal="center" wrapText="1"/>
    </xf>
    <xf numFmtId="166" fontId="0" fillId="0" borderId="0" xfId="0" applyNumberFormat="1"/>
    <xf numFmtId="3" fontId="39" fillId="0" borderId="0" xfId="204" applyNumberFormat="1" applyFont="1" applyFill="1" applyBorder="1"/>
    <xf numFmtId="3" fontId="39" fillId="0" borderId="0" xfId="155" applyNumberFormat="1" applyFont="1" applyBorder="1"/>
    <xf numFmtId="0" fontId="201" fillId="50" borderId="0" xfId="257" applyFont="1" applyFill="1"/>
    <xf numFmtId="0" fontId="202" fillId="50" borderId="0" xfId="257" applyFont="1" applyFill="1"/>
    <xf numFmtId="0" fontId="46" fillId="50" borderId="0" xfId="0" applyFont="1" applyFill="1"/>
    <xf numFmtId="0" fontId="33" fillId="50" borderId="0" xfId="0" applyFont="1" applyFill="1"/>
    <xf numFmtId="0" fontId="10" fillId="50" borderId="0" xfId="257" applyFill="1"/>
    <xf numFmtId="0" fontId="0" fillId="50" borderId="0" xfId="0" applyFill="1"/>
    <xf numFmtId="0" fontId="203" fillId="27" borderId="0" xfId="257" applyFont="1" applyFill="1" applyAlignment="1">
      <alignment horizontal="left"/>
    </xf>
    <xf numFmtId="0" fontId="204" fillId="27" borderId="0" xfId="257" applyFont="1" applyFill="1"/>
    <xf numFmtId="0" fontId="200" fillId="0" borderId="0" xfId="204" applyFont="1" applyFill="1"/>
    <xf numFmtId="3" fontId="39" fillId="0" borderId="0" xfId="204" applyNumberFormat="1" applyFont="1" applyBorder="1"/>
    <xf numFmtId="4" fontId="185" fillId="51" borderId="38" xfId="218" applyNumberFormat="1" applyFont="1" applyFill="1" applyBorder="1" applyProtection="1">
      <protection locked="0"/>
    </xf>
    <xf numFmtId="4" fontId="185" fillId="51" borderId="25" xfId="218" applyNumberFormat="1" applyFont="1" applyFill="1" applyBorder="1" applyProtection="1">
      <protection locked="0"/>
    </xf>
    <xf numFmtId="2" fontId="19" fillId="0" borderId="34" xfId="0" applyNumberFormat="1" applyFont="1" applyBorder="1" applyAlignment="1">
      <alignment horizontal="centerContinuous" vertical="center" wrapText="1"/>
    </xf>
    <xf numFmtId="0" fontId="57" fillId="52" borderId="0" xfId="257" applyFont="1" applyFill="1"/>
    <xf numFmtId="0" fontId="10" fillId="52" borderId="0" xfId="257" applyFill="1"/>
    <xf numFmtId="0" fontId="33" fillId="52" borderId="0" xfId="0" applyFont="1" applyFill="1"/>
    <xf numFmtId="0" fontId="205" fillId="52" borderId="0" xfId="257" applyFont="1" applyFill="1"/>
    <xf numFmtId="0" fontId="22" fillId="52" borderId="0" xfId="0" applyFont="1" applyFill="1"/>
    <xf numFmtId="0" fontId="60" fillId="0" borderId="16" xfId="0" applyFont="1" applyFill="1" applyBorder="1" applyAlignment="1">
      <alignment horizontal="center"/>
    </xf>
    <xf numFmtId="0" fontId="80" fillId="0" borderId="0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Continuous" vertical="center"/>
    </xf>
    <xf numFmtId="0" fontId="16" fillId="0" borderId="67" xfId="0" applyFont="1" applyBorder="1" applyAlignment="1">
      <alignment horizontal="centerContinuous" vertical="center"/>
    </xf>
    <xf numFmtId="0" fontId="55" fillId="27" borderId="19" xfId="0" applyFont="1" applyFill="1" applyBorder="1" applyAlignment="1">
      <alignment horizontal="center" vertical="center" wrapText="1"/>
    </xf>
    <xf numFmtId="0" fontId="55" fillId="0" borderId="88" xfId="0" applyFont="1" applyFill="1" applyBorder="1" applyAlignment="1">
      <alignment horizontal="center" vertical="center" wrapText="1"/>
    </xf>
    <xf numFmtId="0" fontId="55" fillId="0" borderId="47" xfId="0" applyFont="1" applyFill="1" applyBorder="1" applyAlignment="1">
      <alignment horizontal="center" vertical="center" wrapText="1"/>
    </xf>
    <xf numFmtId="0" fontId="55" fillId="27" borderId="21" xfId="0" applyFont="1" applyFill="1" applyBorder="1" applyAlignment="1">
      <alignment horizontal="center" vertical="center" wrapText="1"/>
    </xf>
    <xf numFmtId="0" fontId="55" fillId="0" borderId="89" xfId="0" applyFont="1" applyFill="1" applyBorder="1" applyAlignment="1">
      <alignment horizontal="center" vertical="center" wrapText="1"/>
    </xf>
    <xf numFmtId="0" fontId="55" fillId="27" borderId="64" xfId="0" applyFont="1" applyFill="1" applyBorder="1" applyAlignment="1">
      <alignment horizontal="center" vertical="center" wrapText="1"/>
    </xf>
    <xf numFmtId="0" fontId="55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29" fillId="0" borderId="0" xfId="0" applyFont="1" applyFill="1"/>
    <xf numFmtId="2" fontId="0" fillId="0" borderId="0" xfId="0" applyNumberFormat="1" applyFill="1" applyBorder="1"/>
    <xf numFmtId="0" fontId="42" fillId="0" borderId="79" xfId="158" applyFont="1" applyFill="1" applyBorder="1"/>
    <xf numFmtId="0" fontId="42" fillId="0" borderId="95" xfId="158" applyFont="1" applyFill="1" applyBorder="1"/>
    <xf numFmtId="0" fontId="42" fillId="0" borderId="67" xfId="158" applyFont="1" applyFill="1" applyBorder="1"/>
    <xf numFmtId="0" fontId="42" fillId="0" borderId="16" xfId="158" applyFont="1" applyFill="1" applyBorder="1"/>
    <xf numFmtId="0" fontId="14" fillId="48" borderId="73" xfId="156" applyFont="1" applyFill="1" applyBorder="1"/>
    <xf numFmtId="4" fontId="184" fillId="48" borderId="22" xfId="218" applyNumberFormat="1" applyFont="1" applyFill="1" applyBorder="1" applyProtection="1">
      <protection locked="0"/>
    </xf>
    <xf numFmtId="4" fontId="184" fillId="48" borderId="24" xfId="218" applyNumberFormat="1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34" fillId="48" borderId="43" xfId="158" applyFont="1" applyFill="1" applyBorder="1" applyProtection="1">
      <protection locked="0"/>
    </xf>
    <xf numFmtId="0" fontId="42" fillId="0" borderId="47" xfId="158" applyFont="1" applyFill="1" applyBorder="1"/>
    <xf numFmtId="4" fontId="115" fillId="48" borderId="22" xfId="207" applyNumberFormat="1" applyFont="1" applyFill="1" applyBorder="1" applyProtection="1">
      <protection locked="0"/>
    </xf>
    <xf numFmtId="4" fontId="115" fillId="48" borderId="24" xfId="207" applyNumberFormat="1" applyFont="1" applyFill="1" applyBorder="1" applyProtection="1">
      <protection locked="0"/>
    </xf>
    <xf numFmtId="4" fontId="39" fillId="0" borderId="0" xfId="0" applyNumberFormat="1" applyFont="1" applyBorder="1" applyAlignment="1"/>
    <xf numFmtId="2" fontId="39" fillId="0" borderId="0" xfId="0" applyNumberFormat="1" applyFont="1" applyBorder="1" applyAlignment="1">
      <alignment horizontal="center"/>
    </xf>
    <xf numFmtId="1" fontId="39" fillId="0" borderId="0" xfId="0" applyNumberFormat="1" applyFont="1" applyBorder="1" applyAlignment="1">
      <alignment horizontal="center"/>
    </xf>
    <xf numFmtId="2" fontId="39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0" fontId="4" fillId="0" borderId="0" xfId="267"/>
    <xf numFmtId="2" fontId="67" fillId="0" borderId="0" xfId="90" applyNumberFormat="1" applyFill="1"/>
    <xf numFmtId="0" fontId="50" fillId="0" borderId="0" xfId="135" applyFont="1"/>
    <xf numFmtId="3" fontId="34" fillId="0" borderId="0" xfId="135" applyNumberFormat="1"/>
    <xf numFmtId="1" fontId="0" fillId="0" borderId="0" xfId="0" applyNumberFormat="1"/>
    <xf numFmtId="180" fontId="41" fillId="0" borderId="58" xfId="209" applyFont="1" applyFill="1" applyBorder="1" applyAlignment="1">
      <alignment horizontal="center" vertical="center"/>
    </xf>
    <xf numFmtId="1" fontId="41" fillId="0" borderId="58" xfId="209" applyNumberFormat="1" applyFont="1" applyFill="1" applyBorder="1" applyAlignment="1">
      <alignment horizontal="center" vertical="center"/>
    </xf>
    <xf numFmtId="0" fontId="41" fillId="0" borderId="58" xfId="209" applyNumberFormat="1" applyFont="1" applyFill="1" applyBorder="1" applyAlignment="1">
      <alignment horizontal="center" vertical="center"/>
    </xf>
    <xf numFmtId="0" fontId="41" fillId="0" borderId="41" xfId="209" applyNumberFormat="1" applyFont="1" applyFill="1" applyBorder="1" applyAlignment="1">
      <alignment horizontal="center" vertical="center"/>
    </xf>
    <xf numFmtId="1" fontId="41" fillId="0" borderId="41" xfId="209" applyNumberFormat="1" applyFont="1" applyFill="1" applyBorder="1" applyAlignment="1">
      <alignment horizontal="center" vertical="center"/>
    </xf>
    <xf numFmtId="0" fontId="34" fillId="0" borderId="0" xfId="135" applyFill="1"/>
    <xf numFmtId="0" fontId="24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top" wrapText="1"/>
    </xf>
    <xf numFmtId="3" fontId="55" fillId="0" borderId="23" xfId="0" applyNumberFormat="1" applyFont="1" applyBorder="1" applyAlignment="1">
      <alignment horizontal="center"/>
    </xf>
    <xf numFmtId="165" fontId="55" fillId="27" borderId="54" xfId="0" applyNumberFormat="1" applyFont="1" applyFill="1" applyBorder="1" applyAlignment="1">
      <alignment horizontal="center"/>
    </xf>
    <xf numFmtId="2" fontId="10" fillId="0" borderId="0" xfId="0" applyNumberFormat="1" applyFont="1" applyFill="1"/>
    <xf numFmtId="0" fontId="42" fillId="0" borderId="32" xfId="0" applyFont="1" applyBorder="1" applyAlignment="1">
      <alignment vertical="top" wrapText="1"/>
    </xf>
    <xf numFmtId="0" fontId="42" fillId="0" borderId="33" xfId="0" applyFont="1" applyBorder="1" applyAlignment="1">
      <alignment vertical="top" wrapText="1"/>
    </xf>
    <xf numFmtId="0" fontId="46" fillId="0" borderId="9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0" xfId="135" applyFont="1" applyBorder="1" applyAlignment="1">
      <alignment horizontal="center" vertical="center"/>
    </xf>
    <xf numFmtId="0" fontId="46" fillId="0" borderId="89" xfId="135" applyFont="1" applyBorder="1" applyAlignment="1">
      <alignment horizontal="center" vertical="center" wrapText="1"/>
    </xf>
    <xf numFmtId="3" fontId="34" fillId="0" borderId="0" xfId="299" applyNumberFormat="1" applyFont="1" applyBorder="1" applyAlignment="1">
      <alignment horizontal="right"/>
    </xf>
    <xf numFmtId="3" fontId="34" fillId="0" borderId="89" xfId="300" applyNumberFormat="1" applyBorder="1" applyAlignment="1">
      <alignment horizontal="right"/>
    </xf>
    <xf numFmtId="3" fontId="34" fillId="0" borderId="89" xfId="300" applyNumberFormat="1" applyFont="1" applyBorder="1" applyAlignment="1">
      <alignment horizontal="right"/>
    </xf>
    <xf numFmtId="3" fontId="34" fillId="0" borderId="0" xfId="300" applyNumberFormat="1" applyFont="1"/>
    <xf numFmtId="0" fontId="59" fillId="0" borderId="89" xfId="301" applyFont="1" applyBorder="1" applyAlignment="1">
      <alignment horizontal="center" vertical="center" wrapText="1"/>
    </xf>
    <xf numFmtId="0" fontId="41" fillId="0" borderId="89" xfId="301" applyFont="1" applyBorder="1" applyAlignment="1">
      <alignment horizontal="center"/>
    </xf>
    <xf numFmtId="0" fontId="34" fillId="0" borderId="89" xfId="301" applyBorder="1"/>
    <xf numFmtId="0" fontId="46" fillId="0" borderId="89" xfId="301" applyFont="1" applyBorder="1" applyAlignment="1">
      <alignment horizontal="center" vertical="center" wrapText="1"/>
    </xf>
    <xf numFmtId="0" fontId="10" fillId="0" borderId="0" xfId="302"/>
    <xf numFmtId="0" fontId="43" fillId="27" borderId="0" xfId="303" applyFont="1" applyFill="1" applyAlignment="1"/>
    <xf numFmtId="0" fontId="215" fillId="0" borderId="87" xfId="302" applyFont="1" applyBorder="1"/>
    <xf numFmtId="0" fontId="14" fillId="0" borderId="26" xfId="302" applyFont="1" applyBorder="1" applyAlignment="1">
      <alignment horizontal="center" vertical="center"/>
    </xf>
    <xf numFmtId="1" fontId="14" fillId="0" borderId="14" xfId="302" applyNumberFormat="1" applyFont="1" applyFill="1" applyBorder="1" applyAlignment="1">
      <alignment horizontal="center" vertical="center" wrapText="1"/>
    </xf>
    <xf numFmtId="1" fontId="14" fillId="0" borderId="26" xfId="302" applyNumberFormat="1" applyFont="1" applyBorder="1" applyAlignment="1">
      <alignment horizontal="center" vertical="center" wrapText="1"/>
    </xf>
    <xf numFmtId="0" fontId="16" fillId="0" borderId="16" xfId="302" applyFont="1" applyFill="1" applyBorder="1" applyAlignment="1">
      <alignment horizontal="center" vertical="center" wrapText="1"/>
    </xf>
    <xf numFmtId="165" fontId="10" fillId="0" borderId="0" xfId="302" applyNumberFormat="1"/>
    <xf numFmtId="0" fontId="54" fillId="24" borderId="37" xfId="302" applyFont="1" applyFill="1" applyBorder="1" applyAlignment="1">
      <alignment horizontal="center" vertical="center"/>
    </xf>
    <xf numFmtId="3" fontId="54" fillId="0" borderId="37" xfId="302" applyNumberFormat="1" applyFont="1" applyFill="1" applyBorder="1" applyAlignment="1">
      <alignment horizontal="center" vertical="center"/>
    </xf>
    <xf numFmtId="3" fontId="54" fillId="0" borderId="27" xfId="302" applyNumberFormat="1" applyFont="1" applyFill="1" applyBorder="1" applyAlignment="1">
      <alignment horizontal="center" vertical="center"/>
    </xf>
    <xf numFmtId="0" fontId="14" fillId="0" borderId="28" xfId="302" applyFont="1" applyFill="1" applyBorder="1" applyAlignment="1">
      <alignment horizontal="center" vertical="center" wrapText="1"/>
    </xf>
    <xf numFmtId="0" fontId="10" fillId="0" borderId="0" xfId="302" applyFill="1"/>
    <xf numFmtId="0" fontId="54" fillId="0" borderId="42" xfId="302" applyFont="1" applyFill="1" applyBorder="1" applyAlignment="1">
      <alignment horizontal="left"/>
    </xf>
    <xf numFmtId="3" fontId="13" fillId="48" borderId="18" xfId="302" applyNumberFormat="1" applyFont="1" applyFill="1" applyBorder="1" applyAlignment="1">
      <alignment horizontal="right" vertical="center" indent="2"/>
    </xf>
    <xf numFmtId="3" fontId="13" fillId="0" borderId="42" xfId="302" applyNumberFormat="1" applyFont="1" applyFill="1" applyBorder="1" applyAlignment="1">
      <alignment horizontal="right" vertical="center" indent="2"/>
    </xf>
    <xf numFmtId="164" fontId="14" fillId="0" borderId="34" xfId="302" applyNumberFormat="1" applyFont="1" applyFill="1" applyBorder="1" applyAlignment="1">
      <alignment horizontal="right" vertical="center" wrapText="1" indent="2"/>
    </xf>
    <xf numFmtId="164" fontId="10" fillId="0" borderId="0" xfId="302" applyNumberFormat="1"/>
    <xf numFmtId="165" fontId="10" fillId="0" borderId="0" xfId="302" applyNumberFormat="1" applyFill="1"/>
    <xf numFmtId="0" fontId="54" fillId="0" borderId="43" xfId="302" applyFont="1" applyFill="1" applyBorder="1" applyAlignment="1">
      <alignment horizontal="center"/>
    </xf>
    <xf numFmtId="3" fontId="13" fillId="48" borderId="61" xfId="302" applyNumberFormat="1" applyFont="1" applyFill="1" applyBorder="1" applyAlignment="1">
      <alignment horizontal="right" vertical="center" indent="2"/>
    </xf>
    <xf numFmtId="3" fontId="13" fillId="0" borderId="43" xfId="302" applyNumberFormat="1" applyFont="1" applyFill="1" applyBorder="1" applyAlignment="1">
      <alignment horizontal="right" vertical="center" indent="2"/>
    </xf>
    <xf numFmtId="164" fontId="14" fillId="0" borderId="85" xfId="302" applyNumberFormat="1" applyFont="1" applyFill="1" applyBorder="1" applyAlignment="1">
      <alignment horizontal="right" vertical="center" indent="2"/>
    </xf>
    <xf numFmtId="0" fontId="54" fillId="0" borderId="43" xfId="302" applyFont="1" applyFill="1" applyBorder="1" applyAlignment="1">
      <alignment horizontal="left"/>
    </xf>
    <xf numFmtId="3" fontId="13" fillId="48" borderId="61" xfId="302" applyNumberFormat="1" applyFont="1" applyFill="1" applyBorder="1" applyAlignment="1">
      <alignment horizontal="right" indent="2"/>
    </xf>
    <xf numFmtId="3" fontId="13" fillId="0" borderId="43" xfId="302" applyNumberFormat="1" applyFont="1" applyFill="1" applyBorder="1" applyAlignment="1">
      <alignment horizontal="right" indent="2"/>
    </xf>
    <xf numFmtId="164" fontId="14" fillId="0" borderId="85" xfId="302" applyNumberFormat="1" applyFont="1" applyFill="1" applyBorder="1" applyAlignment="1">
      <alignment horizontal="right" indent="2"/>
    </xf>
    <xf numFmtId="0" fontId="54" fillId="24" borderId="14" xfId="302" applyFont="1" applyFill="1" applyBorder="1" applyAlignment="1">
      <alignment horizontal="center" vertical="center"/>
    </xf>
    <xf numFmtId="3" fontId="54" fillId="48" borderId="14" xfId="302" applyNumberFormat="1" applyFont="1" applyFill="1" applyBorder="1" applyAlignment="1">
      <alignment horizontal="center" vertical="center"/>
    </xf>
    <xf numFmtId="3" fontId="54" fillId="0" borderId="26" xfId="302" applyNumberFormat="1" applyFont="1" applyFill="1" applyBorder="1" applyAlignment="1">
      <alignment horizontal="center" vertical="center"/>
    </xf>
    <xf numFmtId="164" fontId="54" fillId="0" borderId="16" xfId="302" applyNumberFormat="1" applyFont="1" applyFill="1" applyBorder="1" applyAlignment="1">
      <alignment horizontal="center" vertical="center" wrapText="1"/>
    </xf>
    <xf numFmtId="3" fontId="13" fillId="48" borderId="17" xfId="302" applyNumberFormat="1" applyFont="1" applyFill="1" applyBorder="1" applyAlignment="1">
      <alignment horizontal="right" vertical="center" indent="2"/>
    </xf>
    <xf numFmtId="164" fontId="14" fillId="0" borderId="34" xfId="302" applyNumberFormat="1" applyFont="1" applyFill="1" applyBorder="1" applyAlignment="1">
      <alignment horizontal="right" vertical="center" indent="2"/>
    </xf>
    <xf numFmtId="3" fontId="13" fillId="48" borderId="40" xfId="302" applyNumberFormat="1" applyFont="1" applyFill="1" applyBorder="1" applyAlignment="1">
      <alignment horizontal="right" vertical="center" indent="2"/>
    </xf>
    <xf numFmtId="164" fontId="14" fillId="0" borderId="85" xfId="302" applyNumberFormat="1" applyFont="1" applyFill="1" applyBorder="1" applyAlignment="1">
      <alignment horizontal="right" vertical="center" wrapText="1" indent="2"/>
    </xf>
    <xf numFmtId="3" fontId="13" fillId="48" borderId="40" xfId="302" applyNumberFormat="1" applyFont="1" applyFill="1" applyBorder="1" applyAlignment="1">
      <alignment horizontal="right" indent="2"/>
    </xf>
    <xf numFmtId="0" fontId="54" fillId="0" borderId="44" xfId="302" applyFont="1" applyFill="1" applyBorder="1" applyAlignment="1">
      <alignment horizontal="center"/>
    </xf>
    <xf numFmtId="3" fontId="13" fillId="48" borderId="49" xfId="302" applyNumberFormat="1" applyFont="1" applyFill="1" applyBorder="1" applyAlignment="1">
      <alignment horizontal="right" indent="2"/>
    </xf>
    <xf numFmtId="3" fontId="13" fillId="0" borderId="44" xfId="302" applyNumberFormat="1" applyFont="1" applyFill="1" applyBorder="1" applyAlignment="1">
      <alignment horizontal="right" indent="2"/>
    </xf>
    <xf numFmtId="164" fontId="14" fillId="0" borderId="45" xfId="302" applyNumberFormat="1" applyFont="1" applyFill="1" applyBorder="1" applyAlignment="1">
      <alignment horizontal="right" indent="2"/>
    </xf>
    <xf numFmtId="0" fontId="217" fillId="0" borderId="0" xfId="302" applyFont="1" applyFill="1" applyBorder="1" applyAlignment="1">
      <alignment horizontal="left"/>
    </xf>
    <xf numFmtId="3" fontId="13" fillId="0" borderId="0" xfId="302" applyNumberFormat="1" applyFont="1" applyFill="1" applyBorder="1" applyAlignment="1">
      <alignment horizontal="right" indent="2"/>
    </xf>
    <xf numFmtId="3" fontId="14" fillId="0" borderId="0" xfId="302" applyNumberFormat="1" applyFont="1" applyFill="1" applyBorder="1" applyAlignment="1">
      <alignment horizontal="right" indent="2"/>
    </xf>
    <xf numFmtId="0" fontId="55" fillId="0" borderId="26" xfId="302" applyFont="1" applyFill="1" applyBorder="1" applyAlignment="1">
      <alignment horizontal="center"/>
    </xf>
    <xf numFmtId="0" fontId="54" fillId="24" borderId="67" xfId="302" applyFont="1" applyFill="1" applyBorder="1" applyAlignment="1">
      <alignment horizontal="center" vertical="center"/>
    </xf>
    <xf numFmtId="0" fontId="54" fillId="24" borderId="31" xfId="302" applyFont="1" applyFill="1" applyBorder="1" applyAlignment="1">
      <alignment horizontal="center" vertical="center"/>
    </xf>
    <xf numFmtId="3" fontId="55" fillId="0" borderId="0" xfId="302" applyNumberFormat="1" applyFont="1" applyFill="1" applyBorder="1" applyAlignment="1">
      <alignment horizontal="center"/>
    </xf>
    <xf numFmtId="0" fontId="218" fillId="0" borderId="0" xfId="304" applyFont="1" applyBorder="1" applyAlignment="1">
      <alignment horizontal="center"/>
    </xf>
    <xf numFmtId="0" fontId="40" fillId="0" borderId="0" xfId="302" applyFont="1" applyFill="1" applyAlignment="1"/>
    <xf numFmtId="0" fontId="41" fillId="0" borderId="14" xfId="302" applyFont="1" applyBorder="1" applyAlignment="1">
      <alignment horizontal="center"/>
    </xf>
    <xf numFmtId="1" fontId="41" fillId="0" borderId="27" xfId="302" applyNumberFormat="1" applyFont="1" applyFill="1" applyBorder="1" applyAlignment="1">
      <alignment horizontal="center"/>
    </xf>
    <xf numFmtId="3" fontId="41" fillId="0" borderId="28" xfId="302" applyNumberFormat="1" applyFont="1" applyBorder="1" applyAlignment="1">
      <alignment horizontal="center"/>
    </xf>
    <xf numFmtId="0" fontId="41" fillId="0" borderId="17" xfId="302" applyFont="1" applyFill="1" applyBorder="1" applyAlignment="1">
      <alignment horizontal="left"/>
    </xf>
    <xf numFmtId="3" fontId="42" fillId="48" borderId="42" xfId="302" applyNumberFormat="1" applyFont="1" applyFill="1" applyBorder="1" applyAlignment="1">
      <alignment horizontal="center"/>
    </xf>
    <xf numFmtId="3" fontId="42" fillId="0" borderId="42" xfId="302" applyNumberFormat="1" applyFont="1" applyFill="1" applyBorder="1" applyAlignment="1">
      <alignment horizontal="center"/>
    </xf>
    <xf numFmtId="0" fontId="41" fillId="0" borderId="40" xfId="302" applyFont="1" applyFill="1" applyBorder="1" applyAlignment="1">
      <alignment horizontal="center"/>
    </xf>
    <xf numFmtId="3" fontId="42" fillId="48" borderId="43" xfId="302" applyNumberFormat="1" applyFont="1" applyFill="1" applyBorder="1" applyAlignment="1">
      <alignment horizontal="center"/>
    </xf>
    <xf numFmtId="3" fontId="42" fillId="0" borderId="43" xfId="302" applyNumberFormat="1" applyFont="1" applyFill="1" applyBorder="1" applyAlignment="1">
      <alignment horizontal="center"/>
    </xf>
    <xf numFmtId="0" fontId="41" fillId="0" borderId="40" xfId="302" applyFont="1" applyFill="1" applyBorder="1" applyAlignment="1">
      <alignment horizontal="left"/>
    </xf>
    <xf numFmtId="0" fontId="41" fillId="0" borderId="49" xfId="302" applyFont="1" applyFill="1" applyBorder="1" applyAlignment="1">
      <alignment horizontal="center"/>
    </xf>
    <xf numFmtId="3" fontId="42" fillId="48" borderId="44" xfId="302" applyNumberFormat="1" applyFont="1" applyFill="1" applyBorder="1" applyAlignment="1">
      <alignment horizontal="center"/>
    </xf>
    <xf numFmtId="3" fontId="42" fillId="0" borderId="44" xfId="302" applyNumberFormat="1" applyFont="1" applyFill="1" applyBorder="1" applyAlignment="1">
      <alignment horizontal="center"/>
    </xf>
    <xf numFmtId="0" fontId="215" fillId="0" borderId="0" xfId="302" applyFont="1"/>
    <xf numFmtId="0" fontId="219" fillId="0" borderId="0" xfId="302" applyFont="1"/>
    <xf numFmtId="1" fontId="14" fillId="50" borderId="14" xfId="302" applyNumberFormat="1" applyFont="1" applyFill="1" applyBorder="1" applyAlignment="1">
      <alignment horizontal="center" vertical="center" wrapText="1"/>
    </xf>
    <xf numFmtId="0" fontId="54" fillId="50" borderId="14" xfId="302" applyFont="1" applyFill="1" applyBorder="1" applyAlignment="1">
      <alignment horizontal="center" vertical="center"/>
    </xf>
    <xf numFmtId="0" fontId="54" fillId="0" borderId="26" xfId="302" applyFont="1" applyFill="1" applyBorder="1" applyAlignment="1">
      <alignment horizontal="center" vertical="center"/>
    </xf>
    <xf numFmtId="0" fontId="54" fillId="0" borderId="17" xfId="302" applyFont="1" applyFill="1" applyBorder="1" applyAlignment="1">
      <alignment horizontal="left"/>
    </xf>
    <xf numFmtId="3" fontId="13" fillId="50" borderId="42" xfId="302" applyNumberFormat="1" applyFont="1" applyFill="1" applyBorder="1" applyAlignment="1">
      <alignment horizontal="right" vertical="center" indent="2"/>
    </xf>
    <xf numFmtId="3" fontId="13" fillId="0" borderId="34" xfId="302" applyNumberFormat="1" applyFont="1" applyFill="1" applyBorder="1" applyAlignment="1">
      <alignment horizontal="right" vertical="center" indent="2"/>
    </xf>
    <xf numFmtId="0" fontId="54" fillId="0" borderId="40" xfId="302" applyFont="1" applyFill="1" applyBorder="1" applyAlignment="1">
      <alignment horizontal="center"/>
    </xf>
    <xf numFmtId="3" fontId="13" fillId="50" borderId="43" xfId="302" applyNumberFormat="1" applyFont="1" applyFill="1" applyBorder="1" applyAlignment="1">
      <alignment horizontal="right" vertical="center" indent="2"/>
    </xf>
    <xf numFmtId="3" fontId="13" fillId="0" borderId="85" xfId="302" applyNumberFormat="1" applyFont="1" applyFill="1" applyBorder="1" applyAlignment="1">
      <alignment horizontal="right" vertical="center" indent="2"/>
    </xf>
    <xf numFmtId="0" fontId="54" fillId="0" borderId="40" xfId="302" applyFont="1" applyFill="1" applyBorder="1" applyAlignment="1">
      <alignment horizontal="left"/>
    </xf>
    <xf numFmtId="3" fontId="13" fillId="50" borderId="43" xfId="302" applyNumberFormat="1" applyFont="1" applyFill="1" applyBorder="1" applyAlignment="1">
      <alignment horizontal="right" indent="2"/>
    </xf>
    <xf numFmtId="3" fontId="13" fillId="0" borderId="85" xfId="302" applyNumberFormat="1" applyFont="1" applyFill="1" applyBorder="1" applyAlignment="1">
      <alignment horizontal="right" indent="2"/>
    </xf>
    <xf numFmtId="0" fontId="54" fillId="0" borderId="49" xfId="302" applyFont="1" applyFill="1" applyBorder="1" applyAlignment="1">
      <alignment horizontal="center"/>
    </xf>
    <xf numFmtId="3" fontId="13" fillId="50" borderId="44" xfId="302" applyNumberFormat="1" applyFont="1" applyFill="1" applyBorder="1" applyAlignment="1">
      <alignment horizontal="right" indent="2"/>
    </xf>
    <xf numFmtId="3" fontId="13" fillId="0" borderId="45" xfId="302" applyNumberFormat="1" applyFont="1" applyFill="1" applyBorder="1" applyAlignment="1">
      <alignment horizontal="right" indent="2"/>
    </xf>
    <xf numFmtId="1" fontId="14" fillId="0" borderId="27" xfId="302" applyNumberFormat="1" applyFont="1" applyBorder="1" applyAlignment="1">
      <alignment horizontal="center" vertical="center" wrapText="1"/>
    </xf>
    <xf numFmtId="3" fontId="13" fillId="0" borderId="45" xfId="302" applyNumberFormat="1" applyFont="1" applyFill="1" applyBorder="1" applyAlignment="1">
      <alignment horizontal="right" vertical="center" indent="2"/>
    </xf>
    <xf numFmtId="3" fontId="10" fillId="0" borderId="0" xfId="0" applyNumberFormat="1" applyFont="1"/>
    <xf numFmtId="0" fontId="200" fillId="0" borderId="0" xfId="204" applyFont="1"/>
    <xf numFmtId="0" fontId="20" fillId="0" borderId="26" xfId="0" applyFont="1" applyBorder="1" applyAlignment="1">
      <alignment horizontal="center" vertical="center" wrapText="1"/>
    </xf>
    <xf numFmtId="0" fontId="222" fillId="0" borderId="29" xfId="204" applyFont="1" applyBorder="1" applyAlignment="1">
      <alignment vertical="center"/>
    </xf>
    <xf numFmtId="3" fontId="223" fillId="0" borderId="30" xfId="155" applyNumberFormat="1" applyFont="1" applyBorder="1"/>
    <xf numFmtId="3" fontId="223" fillId="27" borderId="56" xfId="155" applyNumberFormat="1" applyFont="1" applyFill="1" applyBorder="1"/>
    <xf numFmtId="3" fontId="223" fillId="0" borderId="31" xfId="155" applyNumberFormat="1" applyFont="1" applyBorder="1"/>
    <xf numFmtId="3" fontId="223" fillId="27" borderId="15" xfId="155" applyNumberFormat="1" applyFont="1" applyFill="1" applyBorder="1"/>
    <xf numFmtId="3" fontId="224" fillId="0" borderId="32" xfId="155" applyNumberFormat="1" applyFont="1" applyBorder="1"/>
    <xf numFmtId="3" fontId="224" fillId="0" borderId="50" xfId="155" applyNumberFormat="1" applyFont="1" applyBorder="1"/>
    <xf numFmtId="3" fontId="224" fillId="27" borderId="57" xfId="155" applyNumberFormat="1" applyFont="1" applyFill="1" applyBorder="1"/>
    <xf numFmtId="3" fontId="224" fillId="0" borderId="51" xfId="155" applyNumberFormat="1" applyFont="1" applyBorder="1"/>
    <xf numFmtId="3" fontId="224" fillId="0" borderId="50" xfId="204" applyNumberFormat="1" applyFont="1" applyBorder="1"/>
    <xf numFmtId="3" fontId="224" fillId="27" borderId="50" xfId="204" applyNumberFormat="1" applyFont="1" applyFill="1" applyBorder="1"/>
    <xf numFmtId="3" fontId="224" fillId="0" borderId="51" xfId="204" applyNumberFormat="1" applyFont="1" applyFill="1" applyBorder="1"/>
    <xf numFmtId="3" fontId="224" fillId="0" borderId="20" xfId="155" applyNumberFormat="1" applyFont="1" applyBorder="1"/>
    <xf numFmtId="3" fontId="224" fillId="0" borderId="22" xfId="204" applyNumberFormat="1" applyFont="1" applyBorder="1"/>
    <xf numFmtId="3" fontId="224" fillId="27" borderId="22" xfId="204" applyNumberFormat="1" applyFont="1" applyFill="1" applyBorder="1"/>
    <xf numFmtId="3" fontId="224" fillId="0" borderId="24" xfId="204" applyNumberFormat="1" applyFont="1" applyBorder="1"/>
    <xf numFmtId="3" fontId="224" fillId="0" borderId="24" xfId="204" applyNumberFormat="1" applyFont="1" applyFill="1" applyBorder="1"/>
    <xf numFmtId="3" fontId="224" fillId="0" borderId="33" xfId="155" applyNumberFormat="1" applyFont="1" applyBorder="1"/>
    <xf numFmtId="3" fontId="224" fillId="0" borderId="38" xfId="204" applyNumberFormat="1" applyFont="1" applyBorder="1"/>
    <xf numFmtId="3" fontId="224" fillId="27" borderId="38" xfId="204" applyNumberFormat="1" applyFont="1" applyFill="1" applyBorder="1"/>
    <xf numFmtId="3" fontId="224" fillId="0" borderId="25" xfId="204" applyNumberFormat="1" applyFont="1" applyBorder="1"/>
    <xf numFmtId="4" fontId="224" fillId="0" borderId="20" xfId="155" applyNumberFormat="1" applyFont="1" applyBorder="1"/>
    <xf numFmtId="4" fontId="224" fillId="0" borderId="53" xfId="155" applyNumberFormat="1" applyFont="1" applyBorder="1"/>
    <xf numFmtId="4" fontId="224" fillId="0" borderId="32" xfId="155" applyNumberFormat="1" applyFont="1" applyBorder="1"/>
    <xf numFmtId="3" fontId="224" fillId="0" borderId="22" xfId="155" applyNumberFormat="1" applyFont="1" applyBorder="1"/>
    <xf numFmtId="3" fontId="224" fillId="27" borderId="35" xfId="155" applyNumberFormat="1" applyFont="1" applyFill="1" applyBorder="1"/>
    <xf numFmtId="3" fontId="224" fillId="0" borderId="24" xfId="155" applyNumberFormat="1" applyFont="1" applyBorder="1"/>
    <xf numFmtId="4" fontId="224" fillId="0" borderId="55" xfId="155" applyNumberFormat="1" applyFont="1" applyBorder="1"/>
    <xf numFmtId="4" fontId="224" fillId="0" borderId="55" xfId="155" applyNumberFormat="1" applyFont="1" applyFill="1" applyBorder="1"/>
    <xf numFmtId="3" fontId="224" fillId="0" borderId="24" xfId="155" applyNumberFormat="1" applyFont="1" applyFill="1" applyBorder="1"/>
    <xf numFmtId="3" fontId="224" fillId="0" borderId="69" xfId="155" applyNumberFormat="1" applyFont="1" applyBorder="1"/>
    <xf numFmtId="3" fontId="224" fillId="27" borderId="5" xfId="155" applyNumberFormat="1" applyFont="1" applyFill="1" applyBorder="1"/>
    <xf numFmtId="3" fontId="224" fillId="0" borderId="70" xfId="155" applyNumberFormat="1" applyFont="1" applyBorder="1"/>
    <xf numFmtId="3" fontId="224" fillId="0" borderId="68" xfId="155" applyNumberFormat="1" applyFont="1" applyBorder="1"/>
    <xf numFmtId="4" fontId="224" fillId="0" borderId="33" xfId="155" applyNumberFormat="1" applyFont="1" applyBorder="1"/>
    <xf numFmtId="3" fontId="224" fillId="0" borderId="38" xfId="155" applyNumberFormat="1" applyFont="1" applyBorder="1"/>
    <xf numFmtId="3" fontId="224" fillId="27" borderId="36" xfId="155" applyNumberFormat="1" applyFont="1" applyFill="1" applyBorder="1"/>
    <xf numFmtId="3" fontId="224" fillId="0" borderId="25" xfId="155" applyNumberFormat="1" applyFont="1" applyBorder="1"/>
    <xf numFmtId="182" fontId="95" fillId="0" borderId="0" xfId="166" applyNumberFormat="1" applyFont="1" applyFill="1" applyBorder="1"/>
    <xf numFmtId="0" fontId="14" fillId="0" borderId="0" xfId="156" applyFont="1" applyFill="1" applyBorder="1"/>
    <xf numFmtId="166" fontId="37" fillId="0" borderId="0" xfId="166" applyNumberFormat="1" applyFont="1" applyFill="1" applyBorder="1"/>
    <xf numFmtId="182" fontId="185" fillId="77" borderId="44" xfId="166" applyNumberFormat="1" applyFont="1" applyFill="1" applyBorder="1"/>
    <xf numFmtId="4" fontId="185" fillId="51" borderId="36" xfId="218" applyNumberFormat="1" applyFont="1" applyFill="1" applyBorder="1" applyProtection="1">
      <protection locked="0"/>
    </xf>
    <xf numFmtId="0" fontId="184" fillId="0" borderId="39" xfId="218" applyFont="1" applyBorder="1" applyProtection="1">
      <protection locked="0"/>
    </xf>
    <xf numFmtId="182" fontId="184" fillId="78" borderId="43" xfId="166" applyNumberFormat="1" applyFont="1" applyFill="1" applyBorder="1"/>
    <xf numFmtId="4" fontId="184" fillId="34" borderId="35" xfId="218" applyNumberFormat="1" applyFont="1" applyFill="1" applyBorder="1" applyProtection="1">
      <protection locked="0"/>
    </xf>
    <xf numFmtId="182" fontId="184" fillId="0" borderId="43" xfId="166" applyNumberFormat="1" applyFont="1" applyFill="1" applyBorder="1"/>
    <xf numFmtId="4" fontId="184" fillId="0" borderId="35" xfId="218" applyNumberFormat="1" applyFont="1" applyFill="1" applyBorder="1" applyProtection="1">
      <protection locked="0"/>
    </xf>
    <xf numFmtId="4" fontId="186" fillId="0" borderId="35" xfId="218" applyNumberFormat="1" applyFont="1" applyFill="1" applyBorder="1" applyProtection="1">
      <protection locked="0"/>
    </xf>
    <xf numFmtId="4" fontId="186" fillId="34" borderId="35" xfId="218" applyNumberFormat="1" applyFont="1" applyFill="1" applyBorder="1" applyProtection="1">
      <protection locked="0"/>
    </xf>
    <xf numFmtId="166" fontId="184" fillId="78" borderId="43" xfId="166" applyNumberFormat="1" applyFont="1" applyFill="1" applyBorder="1"/>
    <xf numFmtId="0" fontId="226" fillId="0" borderId="0" xfId="0" applyFont="1"/>
    <xf numFmtId="0" fontId="227" fillId="0" borderId="0" xfId="0" applyFont="1"/>
    <xf numFmtId="0" fontId="156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29" fillId="0" borderId="0" xfId="0" applyFont="1"/>
    <xf numFmtId="0" fontId="230" fillId="0" borderId="0" xfId="0" applyFont="1"/>
    <xf numFmtId="0" fontId="34" fillId="0" borderId="0" xfId="308"/>
    <xf numFmtId="0" fontId="42" fillId="0" borderId="0" xfId="219" applyFont="1"/>
    <xf numFmtId="164" fontId="34" fillId="0" borderId="0" xfId="308" applyNumberFormat="1"/>
    <xf numFmtId="0" fontId="43" fillId="0" borderId="0" xfId="309" applyFont="1"/>
    <xf numFmtId="0" fontId="112" fillId="0" borderId="0" xfId="309" applyFont="1"/>
    <xf numFmtId="0" fontId="89" fillId="0" borderId="0" xfId="309" applyFont="1"/>
    <xf numFmtId="0" fontId="34" fillId="0" borderId="0" xfId="309"/>
    <xf numFmtId="0" fontId="89" fillId="0" borderId="0" xfId="308" applyFont="1"/>
    <xf numFmtId="0" fontId="42" fillId="79" borderId="95" xfId="308" applyFont="1" applyFill="1" applyBorder="1"/>
    <xf numFmtId="0" fontId="42" fillId="79" borderId="79" xfId="308" applyFont="1" applyFill="1" applyBorder="1"/>
    <xf numFmtId="0" fontId="42" fillId="79" borderId="27" xfId="308" applyFont="1" applyFill="1" applyBorder="1"/>
    <xf numFmtId="0" fontId="42" fillId="79" borderId="67" xfId="308" applyFont="1" applyFill="1" applyBorder="1"/>
    <xf numFmtId="0" fontId="42" fillId="79" borderId="26" xfId="308" applyFont="1" applyFill="1" applyBorder="1"/>
    <xf numFmtId="0" fontId="36" fillId="0" borderId="42" xfId="308" applyFont="1" applyBorder="1" applyProtection="1">
      <protection locked="0"/>
    </xf>
    <xf numFmtId="9" fontId="34" fillId="0" borderId="0" xfId="308" applyNumberFormat="1"/>
    <xf numFmtId="10" fontId="34" fillId="0" borderId="0" xfId="308" applyNumberFormat="1"/>
    <xf numFmtId="0" fontId="36" fillId="0" borderId="43" xfId="308" applyFont="1" applyBorder="1" applyProtection="1">
      <protection locked="0"/>
    </xf>
    <xf numFmtId="0" fontId="36" fillId="0" borderId="43" xfId="308" applyFont="1" applyFill="1" applyBorder="1" applyProtection="1">
      <protection locked="0"/>
    </xf>
    <xf numFmtId="0" fontId="34" fillId="0" borderId="43" xfId="308" applyFont="1" applyFill="1" applyBorder="1" applyProtection="1">
      <protection locked="0"/>
    </xf>
    <xf numFmtId="0" fontId="34" fillId="0" borderId="0" xfId="308" applyFont="1"/>
    <xf numFmtId="0" fontId="34" fillId="0" borderId="0" xfId="219"/>
    <xf numFmtId="0" fontId="89" fillId="0" borderId="52" xfId="308" applyFont="1" applyBorder="1"/>
    <xf numFmtId="0" fontId="34" fillId="0" borderId="43" xfId="308" applyFont="1" applyBorder="1"/>
    <xf numFmtId="0" fontId="34" fillId="0" borderId="0" xfId="219" applyFont="1"/>
    <xf numFmtId="0" fontId="36" fillId="0" borderId="92" xfId="308" applyFont="1" applyBorder="1" applyProtection="1">
      <protection locked="0"/>
    </xf>
    <xf numFmtId="0" fontId="34" fillId="50" borderId="26" xfId="308" applyFont="1" applyFill="1" applyBorder="1"/>
    <xf numFmtId="2" fontId="34" fillId="0" borderId="0" xfId="308" applyNumberFormat="1"/>
    <xf numFmtId="0" fontId="34" fillId="0" borderId="0" xfId="308" applyFill="1" applyBorder="1"/>
    <xf numFmtId="0" fontId="34" fillId="48" borderId="0" xfId="308" applyFill="1"/>
    <xf numFmtId="182" fontId="34" fillId="0" borderId="0" xfId="308" applyNumberFormat="1"/>
    <xf numFmtId="166" fontId="34" fillId="0" borderId="0" xfId="308" applyNumberFormat="1"/>
    <xf numFmtId="0" fontId="225" fillId="0" borderId="0" xfId="308" applyFont="1" applyFill="1"/>
    <xf numFmtId="0" fontId="34" fillId="0" borderId="0" xfId="308" applyFill="1"/>
    <xf numFmtId="164" fontId="34" fillId="0" borderId="0" xfId="308" applyNumberFormat="1" applyFill="1"/>
    <xf numFmtId="0" fontId="34" fillId="48" borderId="0" xfId="308" applyFont="1" applyFill="1"/>
    <xf numFmtId="0" fontId="89" fillId="0" borderId="0" xfId="308" applyFont="1" applyFill="1" applyBorder="1"/>
    <xf numFmtId="164" fontId="34" fillId="0" borderId="0" xfId="308" applyNumberFormat="1" applyFill="1" applyBorder="1"/>
    <xf numFmtId="0" fontId="34" fillId="52" borderId="0" xfId="308" applyFill="1"/>
    <xf numFmtId="182" fontId="34" fillId="52" borderId="0" xfId="308" applyNumberFormat="1" applyFill="1"/>
    <xf numFmtId="166" fontId="34" fillId="52" borderId="0" xfId="308" applyNumberFormat="1" applyFill="1"/>
    <xf numFmtId="0" fontId="34" fillId="52" borderId="0" xfId="308" applyFont="1" applyFill="1"/>
    <xf numFmtId="3" fontId="39" fillId="0" borderId="33" xfId="155" applyNumberFormat="1" applyFont="1" applyBorder="1"/>
    <xf numFmtId="3" fontId="39" fillId="0" borderId="38" xfId="204" applyNumberFormat="1" applyFont="1" applyBorder="1"/>
    <xf numFmtId="3" fontId="39" fillId="27" borderId="38" xfId="204" applyNumberFormat="1" applyFont="1" applyFill="1" applyBorder="1"/>
    <xf numFmtId="3" fontId="39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0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0" fillId="0" borderId="26" xfId="0" applyFont="1" applyBorder="1" applyAlignment="1">
      <alignment horizontal="center"/>
    </xf>
    <xf numFmtId="0" fontId="231" fillId="0" borderId="40" xfId="0" applyFont="1" applyBorder="1"/>
    <xf numFmtId="0" fontId="231" fillId="0" borderId="105" xfId="0" applyFont="1" applyBorder="1"/>
    <xf numFmtId="0" fontId="231" fillId="0" borderId="73" xfId="0" applyFont="1" applyBorder="1"/>
    <xf numFmtId="0" fontId="23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33" fillId="28" borderId="0" xfId="0" applyFont="1" applyFill="1" applyAlignment="1">
      <alignment vertical="center"/>
    </xf>
    <xf numFmtId="0" fontId="234" fillId="28" borderId="0" xfId="0" applyFont="1" applyFill="1" applyAlignment="1">
      <alignment vertical="center"/>
    </xf>
    <xf numFmtId="0" fontId="231" fillId="28" borderId="0" xfId="0" applyFont="1" applyFill="1"/>
    <xf numFmtId="0" fontId="16" fillId="80" borderId="37" xfId="0" applyFont="1" applyFill="1" applyBorder="1" applyAlignment="1">
      <alignment horizontal="center" vertical="center" wrapText="1"/>
    </xf>
    <xf numFmtId="0" fontId="16" fillId="80" borderId="19" xfId="0" applyFont="1" applyFill="1" applyBorder="1" applyAlignment="1">
      <alignment horizontal="center" vertical="center" wrapText="1"/>
    </xf>
    <xf numFmtId="0" fontId="16" fillId="80" borderId="79" xfId="0" applyFont="1" applyFill="1" applyBorder="1" applyAlignment="1">
      <alignment horizontal="center" vertical="center" wrapText="1"/>
    </xf>
    <xf numFmtId="0" fontId="55" fillId="80" borderId="47" xfId="0" applyFont="1" applyFill="1" applyBorder="1" applyAlignment="1">
      <alignment horizontal="center" vertical="center" wrapText="1"/>
    </xf>
    <xf numFmtId="0" fontId="55" fillId="80" borderId="52" xfId="0" applyFont="1" applyFill="1" applyBorder="1" applyAlignment="1">
      <alignment horizontal="center" vertical="center" wrapText="1"/>
    </xf>
    <xf numFmtId="0" fontId="16" fillId="80" borderId="21" xfId="0" applyFont="1" applyFill="1" applyBorder="1" applyAlignment="1">
      <alignment horizontal="center" vertical="center" wrapText="1"/>
    </xf>
    <xf numFmtId="0" fontId="16" fillId="80" borderId="48" xfId="0" applyFont="1" applyFill="1" applyBorder="1" applyAlignment="1">
      <alignment horizontal="center" vertical="center" wrapText="1"/>
    </xf>
    <xf numFmtId="0" fontId="55" fillId="80" borderId="46" xfId="0" applyFont="1" applyFill="1" applyBorder="1" applyAlignment="1">
      <alignment horizontal="center" vertical="center" wrapText="1"/>
    </xf>
    <xf numFmtId="0" fontId="11" fillId="80" borderId="58" xfId="0" applyFont="1" applyFill="1" applyBorder="1" applyAlignment="1">
      <alignment horizontal="center" vertical="center" wrapText="1"/>
    </xf>
    <xf numFmtId="0" fontId="16" fillId="80" borderId="64" xfId="0" applyFont="1" applyFill="1" applyBorder="1" applyAlignment="1">
      <alignment horizontal="center" vertical="center" wrapText="1"/>
    </xf>
    <xf numFmtId="0" fontId="16" fillId="80" borderId="65" xfId="0" applyFont="1" applyFill="1" applyBorder="1" applyAlignment="1">
      <alignment horizontal="center" vertical="center" wrapText="1"/>
    </xf>
    <xf numFmtId="0" fontId="87" fillId="80" borderId="66" xfId="0" applyFont="1" applyFill="1" applyBorder="1" applyAlignment="1">
      <alignment horizontal="center" vertical="center" wrapText="1"/>
    </xf>
    <xf numFmtId="164" fontId="11" fillId="80" borderId="17" xfId="0" applyNumberFormat="1" applyFont="1" applyFill="1" applyBorder="1"/>
    <xf numFmtId="164" fontId="11" fillId="80" borderId="40" xfId="0" applyNumberFormat="1" applyFont="1" applyFill="1" applyBorder="1"/>
    <xf numFmtId="164" fontId="16" fillId="80" borderId="49" xfId="0" applyNumberFormat="1" applyFont="1" applyFill="1" applyBorder="1"/>
    <xf numFmtId="0" fontId="55" fillId="0" borderId="66" xfId="0" applyFont="1" applyFill="1" applyBorder="1" applyAlignment="1">
      <alignment horizontal="center" vertical="center" wrapText="1"/>
    </xf>
    <xf numFmtId="174" fontId="41" fillId="0" borderId="58" xfId="184" applyFont="1" applyBorder="1">
      <alignment vertical="center"/>
    </xf>
    <xf numFmtId="3" fontId="39" fillId="0" borderId="0" xfId="155" applyNumberFormat="1" applyFont="1" applyFill="1" applyBorder="1"/>
    <xf numFmtId="164" fontId="39" fillId="0" borderId="0" xfId="204" applyNumberFormat="1" applyFont="1" applyFill="1"/>
    <xf numFmtId="0" fontId="39" fillId="0" borderId="0" xfId="204" applyFont="1" applyFill="1"/>
    <xf numFmtId="164" fontId="11" fillId="53" borderId="42" xfId="0" applyNumberFormat="1" applyFont="1" applyFill="1" applyBorder="1"/>
    <xf numFmtId="164" fontId="11" fillId="53" borderId="43" xfId="0" applyNumberFormat="1" applyFont="1" applyFill="1" applyBorder="1"/>
    <xf numFmtId="164" fontId="16" fillId="53" borderId="44" xfId="0" applyNumberFormat="1" applyFont="1" applyFill="1" applyBorder="1"/>
    <xf numFmtId="164" fontId="0" fillId="0" borderId="0" xfId="0" applyNumberFormat="1"/>
    <xf numFmtId="0" fontId="235" fillId="27" borderId="0" xfId="153" applyFont="1" applyFill="1" applyAlignment="1">
      <alignment horizontal="left"/>
    </xf>
    <xf numFmtId="0" fontId="235" fillId="27" borderId="0" xfId="0" applyFont="1" applyFill="1" applyAlignment="1">
      <alignment horizontal="left"/>
    </xf>
    <xf numFmtId="0" fontId="123" fillId="0" borderId="0" xfId="135" applyFont="1"/>
    <xf numFmtId="0" fontId="34" fillId="0" borderId="0" xfId="135" applyFont="1"/>
    <xf numFmtId="2" fontId="34" fillId="0" borderId="0" xfId="135" applyNumberFormat="1" applyFill="1"/>
    <xf numFmtId="4" fontId="34" fillId="0" borderId="0" xfId="135" applyNumberFormat="1"/>
    <xf numFmtId="2" fontId="39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5" fillId="0" borderId="0" xfId="135" applyFont="1"/>
    <xf numFmtId="0" fontId="125" fillId="0" borderId="0" xfId="135" applyFont="1" applyFill="1" applyAlignment="1">
      <alignment horizontal="left"/>
    </xf>
    <xf numFmtId="0" fontId="47" fillId="0" borderId="29" xfId="135" applyFont="1" applyFill="1" applyBorder="1"/>
    <xf numFmtId="0" fontId="47" fillId="0" borderId="30" xfId="135" applyFont="1" applyFill="1" applyBorder="1" applyAlignment="1">
      <alignment horizontal="center"/>
    </xf>
    <xf numFmtId="0" fontId="47" fillId="0" borderId="31" xfId="135" applyFont="1" applyFill="1" applyBorder="1" applyAlignment="1">
      <alignment horizontal="center"/>
    </xf>
    <xf numFmtId="0" fontId="39" fillId="0" borderId="64" xfId="135" applyFont="1" applyFill="1" applyBorder="1"/>
    <xf numFmtId="0" fontId="34" fillId="48" borderId="0" xfId="135" applyFill="1"/>
    <xf numFmtId="2" fontId="41" fillId="48" borderId="0" xfId="135" applyNumberFormat="1" applyFont="1" applyFill="1" applyBorder="1"/>
    <xf numFmtId="0" fontId="34" fillId="48" borderId="0" xfId="135" applyFont="1" applyFill="1"/>
    <xf numFmtId="0" fontId="125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39" fillId="48" borderId="0" xfId="135" applyNumberFormat="1" applyFont="1" applyFill="1" applyBorder="1"/>
    <xf numFmtId="0" fontId="47" fillId="48" borderId="29" xfId="135" applyFont="1" applyFill="1" applyBorder="1"/>
    <xf numFmtId="0" fontId="47" fillId="48" borderId="30" xfId="135" applyFont="1" applyFill="1" applyBorder="1" applyAlignment="1">
      <alignment horizontal="center"/>
    </xf>
    <xf numFmtId="0" fontId="47" fillId="48" borderId="31" xfId="135" applyFont="1" applyFill="1" applyBorder="1" applyAlignment="1">
      <alignment horizontal="center"/>
    </xf>
    <xf numFmtId="0" fontId="39" fillId="48" borderId="64" xfId="135" applyFont="1" applyFill="1" applyBorder="1"/>
    <xf numFmtId="164" fontId="39" fillId="48" borderId="65" xfId="135" applyNumberFormat="1" applyFont="1" applyFill="1" applyBorder="1" applyAlignment="1">
      <alignment horizontal="center"/>
    </xf>
    <xf numFmtId="0" fontId="34" fillId="52" borderId="0" xfId="135" applyFill="1"/>
    <xf numFmtId="2" fontId="41" fillId="52" borderId="0" xfId="135" applyNumberFormat="1" applyFont="1" applyFill="1" applyBorder="1"/>
    <xf numFmtId="0" fontId="34" fillId="52" borderId="0" xfId="135" applyFont="1" applyFill="1"/>
    <xf numFmtId="0" fontId="125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39" fillId="52" borderId="0" xfId="135" applyNumberFormat="1" applyFont="1" applyFill="1" applyBorder="1"/>
    <xf numFmtId="0" fontId="47" fillId="52" borderId="29" xfId="135" applyFont="1" applyFill="1" applyBorder="1"/>
    <xf numFmtId="0" fontId="47" fillId="52" borderId="30" xfId="135" applyFont="1" applyFill="1" applyBorder="1" applyAlignment="1">
      <alignment horizontal="center"/>
    </xf>
    <xf numFmtId="0" fontId="47" fillId="52" borderId="31" xfId="135" applyFont="1" applyFill="1" applyBorder="1" applyAlignment="1">
      <alignment horizontal="center"/>
    </xf>
    <xf numFmtId="0" fontId="39" fillId="52" borderId="64" xfId="135" applyFont="1" applyFill="1" applyBorder="1"/>
    <xf numFmtId="164" fontId="39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39" fillId="0" borderId="65" xfId="135" applyNumberFormat="1" applyFont="1" applyFill="1" applyBorder="1"/>
    <xf numFmtId="2" fontId="39" fillId="0" borderId="66" xfId="135" applyNumberFormat="1" applyFont="1" applyFill="1" applyBorder="1"/>
    <xf numFmtId="0" fontId="47" fillId="0" borderId="26" xfId="135" applyFont="1" applyFill="1" applyBorder="1"/>
    <xf numFmtId="0" fontId="39" fillId="0" borderId="41" xfId="135" applyFont="1" applyFill="1" applyBorder="1"/>
    <xf numFmtId="0" fontId="39" fillId="0" borderId="0" xfId="135" applyFont="1" applyFill="1" applyBorder="1"/>
    <xf numFmtId="4" fontId="39" fillId="0" borderId="41" xfId="135" applyNumberFormat="1" applyFont="1" applyFill="1" applyBorder="1"/>
    <xf numFmtId="0" fontId="47" fillId="0" borderId="0" xfId="135" applyFont="1" applyFill="1" applyBorder="1"/>
    <xf numFmtId="0" fontId="47" fillId="0" borderId="0" xfId="135" applyFont="1" applyFill="1" applyBorder="1" applyAlignment="1">
      <alignment horizontal="center"/>
    </xf>
    <xf numFmtId="4" fontId="39" fillId="0" borderId="0" xfId="135" applyNumberFormat="1" applyFont="1" applyFill="1" applyBorder="1"/>
    <xf numFmtId="0" fontId="125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7" fillId="0" borderId="31" xfId="135" applyNumberFormat="1" applyFont="1" applyFill="1" applyBorder="1" applyAlignment="1">
      <alignment horizontal="center"/>
    </xf>
    <xf numFmtId="2" fontId="47" fillId="0" borderId="26" xfId="135" applyNumberFormat="1" applyFont="1" applyFill="1" applyBorder="1"/>
    <xf numFmtId="3" fontId="34" fillId="0" borderId="89" xfId="310" applyNumberFormat="1" applyFont="1" applyBorder="1" applyAlignment="1">
      <alignment horizontal="right"/>
    </xf>
    <xf numFmtId="3" fontId="34" fillId="0" borderId="0" xfId="310" applyNumberFormat="1" applyFont="1"/>
    <xf numFmtId="3" fontId="236" fillId="0" borderId="89" xfId="310" applyNumberFormat="1" applyBorder="1" applyAlignment="1">
      <alignment horizontal="right"/>
    </xf>
    <xf numFmtId="0" fontId="46" fillId="0" borderId="9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60" fillId="0" borderId="0" xfId="209" applyNumberFormat="1" applyFont="1" applyAlignment="1" applyProtection="1">
      <alignment horizontal="center" vertical="top" wrapText="1"/>
    </xf>
    <xf numFmtId="0" fontId="238" fillId="0" borderId="0" xfId="0" applyFont="1"/>
    <xf numFmtId="180" fontId="229" fillId="0" borderId="0" xfId="209" applyFont="1"/>
    <xf numFmtId="180" fontId="165" fillId="0" borderId="0" xfId="209" applyFont="1"/>
    <xf numFmtId="3" fontId="39" fillId="0" borderId="64" xfId="155" applyNumberFormat="1" applyFont="1" applyBorder="1"/>
    <xf numFmtId="165" fontId="14" fillId="0" borderId="0" xfId="156" applyNumberFormat="1" applyFont="1" applyFill="1" applyBorder="1"/>
    <xf numFmtId="3" fontId="34" fillId="0" borderId="0" xfId="308" applyNumberFormat="1" applyFill="1" applyBorder="1"/>
    <xf numFmtId="0" fontId="238" fillId="0" borderId="0" xfId="0" applyFont="1" applyAlignment="1">
      <alignment vertical="center"/>
    </xf>
    <xf numFmtId="0" fontId="37" fillId="0" borderId="0" xfId="0" quotePrefix="1" applyFont="1" applyBorder="1" applyAlignment="1" applyProtection="1">
      <alignment horizontal="center"/>
      <protection locked="0"/>
    </xf>
    <xf numFmtId="0" fontId="79" fillId="0" borderId="0" xfId="200" applyFill="1" applyBorder="1"/>
    <xf numFmtId="0" fontId="0" fillId="0" borderId="0" xfId="0" applyFill="1" applyBorder="1"/>
    <xf numFmtId="0" fontId="39" fillId="0" borderId="0" xfId="204" applyFont="1" applyBorder="1"/>
    <xf numFmtId="164" fontId="39" fillId="0" borderId="0" xfId="204" applyNumberFormat="1" applyFont="1" applyFill="1" applyBorder="1"/>
    <xf numFmtId="0" fontId="39" fillId="0" borderId="0" xfId="204" applyFont="1" applyFill="1" applyBorder="1"/>
    <xf numFmtId="0" fontId="42" fillId="0" borderId="0" xfId="0" applyFont="1" applyAlignment="1">
      <alignment horizontal="justify" vertical="center"/>
    </xf>
    <xf numFmtId="0" fontId="15" fillId="0" borderId="0" xfId="0" applyFont="1" applyBorder="1"/>
    <xf numFmtId="0" fontId="18" fillId="0" borderId="0" xfId="0" applyFont="1" applyBorder="1" applyAlignment="1">
      <alignment horizontal="centerContinuous"/>
    </xf>
    <xf numFmtId="0" fontId="2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horizontal="center" vertical="center"/>
    </xf>
    <xf numFmtId="14" fontId="30" fillId="0" borderId="0" xfId="0" applyNumberFormat="1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Continuous" vertical="center"/>
    </xf>
    <xf numFmtId="49" fontId="19" fillId="0" borderId="0" xfId="0" applyNumberFormat="1" applyFont="1" applyBorder="1" applyAlignment="1">
      <alignment horizontal="centerContinuous" vertical="center" wrapText="1"/>
    </xf>
    <xf numFmtId="0" fontId="16" fillId="0" borderId="0" xfId="0" applyFont="1" applyBorder="1"/>
    <xf numFmtId="4" fontId="11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wrapText="1"/>
    </xf>
    <xf numFmtId="0" fontId="34" fillId="0" borderId="0" xfId="308" applyBorder="1"/>
    <xf numFmtId="4" fontId="39" fillId="0" borderId="33" xfId="0" applyNumberFormat="1" applyFont="1" applyBorder="1" applyAlignment="1"/>
    <xf numFmtId="2" fontId="39" fillId="0" borderId="38" xfId="0" applyNumberFormat="1" applyFont="1" applyBorder="1" applyAlignment="1">
      <alignment horizontal="center"/>
    </xf>
    <xf numFmtId="1" fontId="39" fillId="0" borderId="38" xfId="0" applyNumberFormat="1" applyFont="1" applyBorder="1" applyAlignment="1">
      <alignment horizontal="center"/>
    </xf>
    <xf numFmtId="2" fontId="39" fillId="0" borderId="25" xfId="0" applyNumberFormat="1" applyFont="1" applyBorder="1" applyAlignment="1">
      <alignment horizontal="center" vertical="justify"/>
    </xf>
    <xf numFmtId="3" fontId="224" fillId="0" borderId="0" xfId="204" applyNumberFormat="1" applyFont="1" applyFill="1" applyBorder="1"/>
    <xf numFmtId="3" fontId="224" fillId="0" borderId="0" xfId="155" applyNumberFormat="1" applyFont="1" applyFill="1" applyBorder="1"/>
    <xf numFmtId="0" fontId="91" fillId="52" borderId="0" xfId="0" applyFont="1" applyFill="1"/>
    <xf numFmtId="0" fontId="14" fillId="0" borderId="1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2" fontId="34" fillId="0" borderId="0" xfId="135" applyNumberFormat="1" applyBorder="1"/>
    <xf numFmtId="4" fontId="156" fillId="0" borderId="73" xfId="184" applyNumberFormat="1" applyFont="1" applyFill="1" applyBorder="1" applyAlignment="1"/>
    <xf numFmtId="3" fontId="34" fillId="0" borderId="89" xfId="312" applyNumberFormat="1" applyFont="1" applyBorder="1" applyAlignment="1">
      <alignment horizontal="right"/>
    </xf>
    <xf numFmtId="3" fontId="34" fillId="0" borderId="0" xfId="312" applyNumberFormat="1" applyFont="1"/>
    <xf numFmtId="0" fontId="213" fillId="0" borderId="0" xfId="313" applyFont="1"/>
    <xf numFmtId="0" fontId="12" fillId="0" borderId="0" xfId="313" applyFont="1"/>
    <xf numFmtId="0" fontId="43" fillId="27" borderId="0" xfId="313" applyFont="1" applyFill="1" applyAlignment="1"/>
    <xf numFmtId="0" fontId="41" fillId="0" borderId="83" xfId="313" applyFont="1" applyBorder="1"/>
    <xf numFmtId="164" fontId="41" fillId="48" borderId="53" xfId="313" applyNumberFormat="1" applyFont="1" applyFill="1" applyBorder="1" applyAlignment="1">
      <alignment horizontal="center"/>
    </xf>
    <xf numFmtId="164" fontId="41" fillId="0" borderId="51" xfId="313" applyNumberFormat="1" applyFont="1" applyBorder="1" applyAlignment="1">
      <alignment horizontal="center"/>
    </xf>
    <xf numFmtId="0" fontId="41" fillId="0" borderId="41" xfId="313" applyFont="1" applyBorder="1"/>
    <xf numFmtId="164" fontId="41" fillId="48" borderId="59" xfId="313" applyNumberFormat="1" applyFont="1" applyFill="1" applyBorder="1" applyAlignment="1">
      <alignment horizontal="center"/>
    </xf>
    <xf numFmtId="164" fontId="41" fillId="0" borderId="25" xfId="313" applyNumberFormat="1" applyFont="1" applyBorder="1" applyAlignment="1">
      <alignment horizontal="center"/>
    </xf>
    <xf numFmtId="0" fontId="112" fillId="0" borderId="0" xfId="313" applyFont="1" applyBorder="1"/>
    <xf numFmtId="164" fontId="112" fillId="0" borderId="0" xfId="313" applyNumberFormat="1" applyFont="1" applyBorder="1" applyAlignment="1">
      <alignment horizontal="center"/>
    </xf>
    <xf numFmtId="0" fontId="41" fillId="0" borderId="37" xfId="204" applyFont="1" applyBorder="1" applyAlignment="1">
      <alignment horizontal="centerContinuous"/>
    </xf>
    <xf numFmtId="0" fontId="59" fillId="0" borderId="14" xfId="204" applyFont="1" applyBorder="1" applyAlignment="1">
      <alignment horizontal="center" vertical="center"/>
    </xf>
    <xf numFmtId="0" fontId="59" fillId="0" borderId="106" xfId="204" applyFont="1" applyFill="1" applyBorder="1" applyAlignment="1">
      <alignment horizontal="center" vertical="center" wrapText="1"/>
    </xf>
    <xf numFmtId="0" fontId="59" fillId="27" borderId="107" xfId="204" applyFont="1" applyFill="1" applyBorder="1" applyAlignment="1">
      <alignment horizontal="center" vertical="center" wrapText="1"/>
    </xf>
    <xf numFmtId="0" fontId="59" fillId="0" borderId="108" xfId="204" applyFont="1" applyBorder="1" applyAlignment="1">
      <alignment horizontal="center" vertical="center" wrapText="1"/>
    </xf>
    <xf numFmtId="0" fontId="59" fillId="0" borderId="109" xfId="204" applyFont="1" applyBorder="1" applyAlignment="1">
      <alignment horizontal="center" vertical="center"/>
    </xf>
    <xf numFmtId="0" fontId="59" fillId="0" borderId="110" xfId="204" applyFont="1" applyFill="1" applyBorder="1" applyAlignment="1">
      <alignment horizontal="center" vertical="center" wrapText="1"/>
    </xf>
    <xf numFmtId="3" fontId="47" fillId="0" borderId="56" xfId="155" applyNumberFormat="1" applyFont="1" applyBorder="1"/>
    <xf numFmtId="0" fontId="59" fillId="0" borderId="26" xfId="204" applyFont="1" applyBorder="1" applyAlignment="1">
      <alignment vertical="center"/>
    </xf>
    <xf numFmtId="0" fontId="59" fillId="0" borderId="14" xfId="204" applyFont="1" applyBorder="1" applyAlignment="1">
      <alignment vertical="center"/>
    </xf>
    <xf numFmtId="3" fontId="47" fillId="0" borderId="29" xfId="155" applyNumberFormat="1" applyFont="1" applyBorder="1"/>
    <xf numFmtId="0" fontId="59" fillId="0" borderId="67" xfId="204" applyFont="1" applyBorder="1" applyAlignment="1">
      <alignment vertical="center"/>
    </xf>
    <xf numFmtId="4" fontId="39" fillId="0" borderId="80" xfId="155" applyNumberFormat="1" applyFont="1" applyFill="1" applyBorder="1"/>
    <xf numFmtId="3" fontId="39" fillId="0" borderId="23" xfId="155" applyNumberFormat="1" applyFont="1" applyFill="1" applyBorder="1"/>
    <xf numFmtId="3" fontId="39" fillId="0" borderId="81" xfId="155" applyNumberFormat="1" applyFont="1" applyFill="1" applyBorder="1"/>
    <xf numFmtId="3" fontId="39" fillId="0" borderId="54" xfId="155" applyNumberFormat="1" applyFont="1" applyFill="1" applyBorder="1"/>
    <xf numFmtId="4" fontId="39" fillId="0" borderId="17" xfId="155" applyNumberFormat="1" applyFont="1" applyBorder="1"/>
    <xf numFmtId="3" fontId="39" fillId="0" borderId="81" xfId="155" applyNumberFormat="1" applyFont="1" applyBorder="1"/>
    <xf numFmtId="3" fontId="39" fillId="0" borderId="54" xfId="155" applyNumberFormat="1" applyFont="1" applyBorder="1"/>
    <xf numFmtId="4" fontId="39" fillId="0" borderId="80" xfId="155" applyNumberFormat="1" applyFont="1" applyBorder="1"/>
    <xf numFmtId="3" fontId="39" fillId="0" borderId="23" xfId="155" applyNumberFormat="1" applyFont="1" applyBorder="1"/>
    <xf numFmtId="4" fontId="39" fillId="0" borderId="32" xfId="155" applyNumberFormat="1" applyFont="1" applyFill="1" applyBorder="1"/>
    <xf numFmtId="3" fontId="39" fillId="0" borderId="22" xfId="155" applyNumberFormat="1" applyFont="1" applyFill="1" applyBorder="1"/>
    <xf numFmtId="3" fontId="39" fillId="0" borderId="35" xfId="155" applyNumberFormat="1" applyFont="1" applyFill="1" applyBorder="1"/>
    <xf numFmtId="3" fontId="39" fillId="0" borderId="24" xfId="155" applyNumberFormat="1" applyFont="1" applyFill="1" applyBorder="1"/>
    <xf numFmtId="4" fontId="39" fillId="0" borderId="40" xfId="155" applyNumberFormat="1" applyFont="1" applyBorder="1"/>
    <xf numFmtId="3" fontId="39" fillId="0" borderId="35" xfId="155" applyNumberFormat="1" applyFont="1" applyBorder="1"/>
    <xf numFmtId="3" fontId="39" fillId="0" borderId="32" xfId="155" applyNumberFormat="1" applyFont="1" applyFill="1" applyBorder="1"/>
    <xf numFmtId="3" fontId="39" fillId="0" borderId="69" xfId="155" applyNumberFormat="1" applyFont="1" applyFill="1" applyBorder="1"/>
    <xf numFmtId="3" fontId="39" fillId="0" borderId="5" xfId="155" applyNumberFormat="1" applyFont="1" applyFill="1" applyBorder="1"/>
    <xf numFmtId="3" fontId="39" fillId="0" borderId="70" xfId="155" applyNumberFormat="1" applyFont="1" applyFill="1" applyBorder="1"/>
    <xf numFmtId="3" fontId="39" fillId="0" borderId="40" xfId="155" applyNumberFormat="1" applyFont="1" applyBorder="1"/>
    <xf numFmtId="3" fontId="39" fillId="0" borderId="5" xfId="155" applyNumberFormat="1" applyFont="1" applyBorder="1"/>
    <xf numFmtId="4" fontId="39" fillId="0" borderId="20" xfId="155" applyNumberFormat="1" applyFont="1" applyFill="1" applyBorder="1"/>
    <xf numFmtId="3" fontId="39" fillId="0" borderId="50" xfId="155" applyNumberFormat="1" applyFont="1" applyFill="1" applyBorder="1"/>
    <xf numFmtId="3" fontId="39" fillId="0" borderId="57" xfId="155" applyNumberFormat="1" applyFont="1" applyFill="1" applyBorder="1"/>
    <xf numFmtId="3" fontId="39" fillId="0" borderId="51" xfId="155" applyNumberFormat="1" applyFont="1" applyFill="1" applyBorder="1"/>
    <xf numFmtId="4" fontId="39" fillId="0" borderId="73" xfId="155" applyNumberFormat="1" applyFont="1" applyBorder="1"/>
    <xf numFmtId="3" fontId="39" fillId="0" borderId="57" xfId="155" applyNumberFormat="1" applyFont="1" applyBorder="1"/>
    <xf numFmtId="3" fontId="39" fillId="0" borderId="51" xfId="155" applyNumberFormat="1" applyFont="1" applyBorder="1"/>
    <xf numFmtId="4" fontId="39" fillId="0" borderId="20" xfId="155" applyNumberFormat="1" applyFont="1" applyBorder="1"/>
    <xf numFmtId="3" fontId="39" fillId="0" borderId="50" xfId="155" applyNumberFormat="1" applyFont="1" applyBorder="1"/>
    <xf numFmtId="3" fontId="39" fillId="0" borderId="73" xfId="155" applyNumberFormat="1" applyFont="1" applyBorder="1"/>
    <xf numFmtId="3" fontId="39" fillId="0" borderId="21" xfId="155" applyNumberFormat="1" applyFont="1" applyBorder="1"/>
    <xf numFmtId="3" fontId="39" fillId="0" borderId="89" xfId="155" applyNumberFormat="1" applyFont="1" applyBorder="1"/>
    <xf numFmtId="3" fontId="39" fillId="0" borderId="46" xfId="155" applyNumberFormat="1" applyFont="1" applyBorder="1"/>
    <xf numFmtId="3" fontId="39" fillId="0" borderId="48" xfId="155" applyNumberFormat="1" applyFont="1" applyBorder="1"/>
    <xf numFmtId="4" fontId="39" fillId="0" borderId="49" xfId="155" applyNumberFormat="1" applyFont="1" applyBorder="1"/>
    <xf numFmtId="3" fontId="39" fillId="0" borderId="36" xfId="155" applyNumberFormat="1" applyFont="1" applyBorder="1"/>
    <xf numFmtId="3" fontId="39" fillId="0" borderId="25" xfId="155" applyNumberFormat="1" applyFont="1" applyBorder="1"/>
    <xf numFmtId="4" fontId="39" fillId="0" borderId="33" xfId="155" applyNumberFormat="1" applyFont="1" applyBorder="1"/>
    <xf numFmtId="3" fontId="39" fillId="0" borderId="38" xfId="155" applyNumberFormat="1" applyFont="1" applyBorder="1"/>
    <xf numFmtId="4" fontId="39" fillId="0" borderId="0" xfId="155" applyNumberFormat="1" applyFont="1" applyBorder="1"/>
    <xf numFmtId="0" fontId="1" fillId="0" borderId="0" xfId="314" applyBorder="1"/>
    <xf numFmtId="4" fontId="39" fillId="0" borderId="33" xfId="155" applyNumberFormat="1" applyFont="1" applyFill="1" applyBorder="1"/>
    <xf numFmtId="3" fontId="39" fillId="0" borderId="38" xfId="155" applyNumberFormat="1" applyFont="1" applyFill="1" applyBorder="1"/>
    <xf numFmtId="3" fontId="39" fillId="0" borderId="36" xfId="155" applyNumberFormat="1" applyFont="1" applyFill="1" applyBorder="1"/>
    <xf numFmtId="3" fontId="39" fillId="0" borderId="25" xfId="155" applyNumberFormat="1" applyFont="1" applyFill="1" applyBorder="1"/>
    <xf numFmtId="0" fontId="61" fillId="0" borderId="0" xfId="315" applyFont="1" applyFill="1"/>
    <xf numFmtId="0" fontId="62" fillId="0" borderId="0" xfId="315" applyFont="1"/>
    <xf numFmtId="0" fontId="62" fillId="0" borderId="0" xfId="317" applyFont="1"/>
    <xf numFmtId="0" fontId="39" fillId="0" borderId="0" xfId="316" applyFont="1"/>
    <xf numFmtId="0" fontId="243" fillId="0" borderId="0" xfId="314" applyFont="1"/>
    <xf numFmtId="0" fontId="1" fillId="0" borderId="0" xfId="314"/>
    <xf numFmtId="164" fontId="39" fillId="0" borderId="0" xfId="316" applyNumberFormat="1" applyFont="1"/>
    <xf numFmtId="0" fontId="41" fillId="0" borderId="0" xfId="316" applyFont="1"/>
    <xf numFmtId="0" fontId="42" fillId="0" borderId="0" xfId="316" applyFont="1"/>
    <xf numFmtId="0" fontId="59" fillId="0" borderId="0" xfId="316" applyFont="1"/>
    <xf numFmtId="0" fontId="60" fillId="0" borderId="14" xfId="316" applyFont="1" applyBorder="1" applyAlignment="1">
      <alignment horizontal="centerContinuous"/>
    </xf>
    <xf numFmtId="0" fontId="60" fillId="0" borderId="15" xfId="316" applyFont="1" applyBorder="1" applyAlignment="1">
      <alignment horizontal="centerContinuous"/>
    </xf>
    <xf numFmtId="0" fontId="60" fillId="0" borderId="16" xfId="316" applyFont="1" applyBorder="1" applyAlignment="1">
      <alignment horizontal="centerContinuous"/>
    </xf>
    <xf numFmtId="0" fontId="41" fillId="0" borderId="78" xfId="316" applyFont="1" applyBorder="1" applyAlignment="1">
      <alignment horizontal="centerContinuous"/>
    </xf>
    <xf numFmtId="0" fontId="41" fillId="0" borderId="76" xfId="316" applyFont="1" applyBorder="1" applyAlignment="1">
      <alignment horizontal="centerContinuous"/>
    </xf>
    <xf numFmtId="0" fontId="41" fillId="0" borderId="75" xfId="316" applyFont="1" applyBorder="1" applyAlignment="1">
      <alignment horizontal="centerContinuous"/>
    </xf>
    <xf numFmtId="0" fontId="41" fillId="0" borderId="74" xfId="316" applyFont="1" applyBorder="1" applyAlignment="1">
      <alignment horizontal="centerContinuous"/>
    </xf>
    <xf numFmtId="0" fontId="41" fillId="0" borderId="77" xfId="316" applyFont="1" applyBorder="1" applyAlignment="1">
      <alignment horizontal="centerContinuous"/>
    </xf>
    <xf numFmtId="0" fontId="59" fillId="0" borderId="78" xfId="316" applyFont="1" applyBorder="1" applyAlignment="1">
      <alignment horizontal="center" vertical="center"/>
    </xf>
    <xf numFmtId="0" fontId="59" fillId="0" borderId="76" xfId="316" applyFont="1" applyFill="1" applyBorder="1" applyAlignment="1">
      <alignment horizontal="center" vertical="center" wrapText="1"/>
    </xf>
    <xf numFmtId="0" fontId="59" fillId="0" borderId="75" xfId="316" applyFont="1" applyFill="1" applyBorder="1" applyAlignment="1">
      <alignment horizontal="center" vertical="center" wrapText="1"/>
    </xf>
    <xf numFmtId="0" fontId="20" fillId="0" borderId="111" xfId="316" applyFont="1" applyBorder="1" applyAlignment="1">
      <alignment horizontal="center" vertical="center" wrapText="1"/>
    </xf>
    <xf numFmtId="0" fontId="59" fillId="0" borderId="77" xfId="316" applyFont="1" applyBorder="1" applyAlignment="1">
      <alignment horizontal="center" vertical="center"/>
    </xf>
    <xf numFmtId="0" fontId="59" fillId="0" borderId="29" xfId="316" applyFont="1" applyBorder="1" applyAlignment="1">
      <alignment vertical="center"/>
    </xf>
    <xf numFmtId="165" fontId="47" fillId="0" borderId="31" xfId="155" applyNumberFormat="1" applyFont="1" applyBorder="1"/>
    <xf numFmtId="0" fontId="59" fillId="0" borderId="16" xfId="316" applyFont="1" applyBorder="1" applyAlignment="1">
      <alignment vertical="center"/>
    </xf>
    <xf numFmtId="2" fontId="238" fillId="0" borderId="0" xfId="204" applyNumberFormat="1" applyFont="1" applyFill="1" applyAlignment="1">
      <alignment horizontal="left"/>
    </xf>
    <xf numFmtId="165" fontId="39" fillId="0" borderId="54" xfId="155" applyNumberFormat="1" applyFont="1" applyBorder="1"/>
    <xf numFmtId="4" fontId="39" fillId="0" borderId="60" xfId="155" applyNumberFormat="1" applyFont="1" applyBorder="1"/>
    <xf numFmtId="0" fontId="244" fillId="0" borderId="0" xfId="204" applyFont="1"/>
    <xf numFmtId="0" fontId="245" fillId="0" borderId="0" xfId="204" applyFont="1"/>
    <xf numFmtId="165" fontId="39" fillId="0" borderId="24" xfId="155" applyNumberFormat="1" applyFont="1" applyBorder="1"/>
    <xf numFmtId="0" fontId="60" fillId="0" borderId="14" xfId="204" applyFont="1" applyBorder="1" applyAlignment="1">
      <alignment horizontal="center"/>
    </xf>
    <xf numFmtId="0" fontId="60" fillId="0" borderId="15" xfId="204" applyFont="1" applyBorder="1" applyAlignment="1">
      <alignment horizontal="center"/>
    </xf>
    <xf numFmtId="0" fontId="60" fillId="0" borderId="16" xfId="204" applyFont="1" applyBorder="1" applyAlignment="1">
      <alignment horizontal="center"/>
    </xf>
    <xf numFmtId="0" fontId="41" fillId="0" borderId="37" xfId="204" applyFont="1" applyBorder="1" applyAlignment="1">
      <alignment horizontal="center"/>
    </xf>
    <xf numFmtId="0" fontId="59" fillId="0" borderId="37" xfId="204" applyFont="1" applyBorder="1" applyAlignment="1">
      <alignment horizontal="center" vertical="center"/>
    </xf>
    <xf numFmtId="0" fontId="41" fillId="0" borderId="27" xfId="204" applyFont="1" applyBorder="1" applyAlignment="1">
      <alignment horizontal="center" vertical="center"/>
    </xf>
    <xf numFmtId="0" fontId="59" fillId="0" borderId="78" xfId="204" applyFont="1" applyFill="1" applyBorder="1" applyAlignment="1">
      <alignment horizontal="center" vertical="center" wrapText="1"/>
    </xf>
    <xf numFmtId="0" fontId="59" fillId="0" borderId="75" xfId="204" applyFont="1" applyFill="1" applyBorder="1" applyAlignment="1">
      <alignment horizontal="center" vertical="center" wrapText="1"/>
    </xf>
    <xf numFmtId="0" fontId="59" fillId="27" borderId="74" xfId="204" applyFont="1" applyFill="1" applyBorder="1" applyAlignment="1">
      <alignment horizontal="center" vertical="center" wrapText="1"/>
    </xf>
    <xf numFmtId="0" fontId="59" fillId="0" borderId="77" xfId="204" applyFont="1" applyFill="1" applyBorder="1" applyAlignment="1">
      <alignment horizontal="center" vertical="center" wrapText="1"/>
    </xf>
    <xf numFmtId="165" fontId="39" fillId="0" borderId="70" xfId="155" applyNumberFormat="1" applyFont="1" applyBorder="1"/>
    <xf numFmtId="3" fontId="39" fillId="0" borderId="55" xfId="155" applyNumberFormat="1" applyFont="1" applyBorder="1"/>
    <xf numFmtId="49" fontId="41" fillId="0" borderId="14" xfId="204" applyNumberFormat="1" applyFont="1" applyBorder="1" applyAlignment="1">
      <alignment horizontal="left" vertical="center"/>
    </xf>
    <xf numFmtId="0" fontId="41" fillId="0" borderId="26" xfId="204" applyFont="1" applyBorder="1" applyAlignment="1">
      <alignment vertical="center"/>
    </xf>
    <xf numFmtId="3" fontId="41" fillId="0" borderId="29" xfId="155" applyNumberFormat="1" applyFont="1" applyBorder="1"/>
    <xf numFmtId="3" fontId="41" fillId="0" borderId="56" xfId="155" applyNumberFormat="1" applyFont="1" applyBorder="1"/>
    <xf numFmtId="3" fontId="41" fillId="27" borderId="31" xfId="155" applyNumberFormat="1" applyFont="1" applyFill="1" applyBorder="1"/>
    <xf numFmtId="3" fontId="41" fillId="0" borderId="67" xfId="155" applyNumberFormat="1" applyFont="1" applyBorder="1"/>
    <xf numFmtId="3" fontId="42" fillId="0" borderId="58" xfId="155" applyNumberFormat="1" applyFont="1" applyBorder="1"/>
    <xf numFmtId="3" fontId="42" fillId="0" borderId="41" xfId="155" applyNumberFormat="1" applyFont="1" applyBorder="1"/>
    <xf numFmtId="3" fontId="42" fillId="0" borderId="64" xfId="155" applyNumberFormat="1" applyFont="1" applyFill="1" applyBorder="1"/>
    <xf numFmtId="3" fontId="42" fillId="0" borderId="71" xfId="155" applyNumberFormat="1" applyFont="1" applyFill="1" applyBorder="1"/>
    <xf numFmtId="3" fontId="42" fillId="27" borderId="66" xfId="155" applyNumberFormat="1" applyFont="1" applyFill="1" applyBorder="1"/>
    <xf numFmtId="3" fontId="42" fillId="0" borderId="72" xfId="155" applyNumberFormat="1" applyFont="1" applyFill="1" applyBorder="1"/>
    <xf numFmtId="165" fontId="39" fillId="0" borderId="51" xfId="155" applyNumberFormat="1" applyFont="1" applyBorder="1"/>
    <xf numFmtId="4" fontId="39" fillId="0" borderId="53" xfId="155" applyNumberFormat="1" applyFont="1" applyBorder="1"/>
    <xf numFmtId="3" fontId="42" fillId="0" borderId="14" xfId="155" applyNumberFormat="1" applyFont="1" applyBorder="1"/>
    <xf numFmtId="3" fontId="42" fillId="0" borderId="26" xfId="155" applyNumberFormat="1" applyFont="1" applyBorder="1"/>
    <xf numFmtId="3" fontId="42" fillId="0" borderId="29" xfId="155" applyNumberFormat="1" applyFont="1" applyFill="1" applyBorder="1"/>
    <xf numFmtId="3" fontId="42" fillId="0" borderId="56" xfId="155" applyNumberFormat="1" applyFont="1" applyFill="1" applyBorder="1"/>
    <xf numFmtId="3" fontId="42" fillId="27" borderId="31" xfId="155" applyNumberFormat="1" applyFont="1" applyFill="1" applyBorder="1"/>
    <xf numFmtId="3" fontId="42" fillId="0" borderId="67" xfId="155" applyNumberFormat="1" applyFont="1" applyFill="1" applyBorder="1"/>
    <xf numFmtId="165" fontId="39" fillId="0" borderId="25" xfId="155" applyNumberFormat="1" applyFont="1" applyBorder="1"/>
    <xf numFmtId="4" fontId="39" fillId="0" borderId="59" xfId="155" applyNumberFormat="1" applyFont="1" applyBorder="1"/>
    <xf numFmtId="3" fontId="39" fillId="0" borderId="0" xfId="316" applyNumberFormat="1" applyFont="1"/>
    <xf numFmtId="165" fontId="39" fillId="0" borderId="0" xfId="316" applyNumberFormat="1" applyFont="1"/>
    <xf numFmtId="0" fontId="235" fillId="0" borderId="0" xfId="203" applyFont="1"/>
    <xf numFmtId="165" fontId="39" fillId="0" borderId="0" xfId="155" applyNumberFormat="1" applyFont="1" applyBorder="1"/>
    <xf numFmtId="0" fontId="156" fillId="0" borderId="0" xfId="316" applyFont="1"/>
    <xf numFmtId="3" fontId="42" fillId="0" borderId="0" xfId="155" applyNumberFormat="1" applyFont="1" applyFill="1" applyBorder="1"/>
    <xf numFmtId="3" fontId="41" fillId="0" borderId="0" xfId="155" applyNumberFormat="1" applyFont="1" applyFill="1" applyBorder="1"/>
    <xf numFmtId="0" fontId="39" fillId="0" borderId="0" xfId="316" applyFont="1" applyBorder="1"/>
    <xf numFmtId="0" fontId="10" fillId="0" borderId="0" xfId="317" applyFont="1"/>
    <xf numFmtId="0" fontId="39" fillId="0" borderId="0" xfId="316" applyFont="1" applyFill="1" applyBorder="1"/>
    <xf numFmtId="0" fontId="46" fillId="0" borderId="0" xfId="316" applyFont="1"/>
    <xf numFmtId="0" fontId="1" fillId="0" borderId="0" xfId="314" applyFill="1" applyBorder="1"/>
    <xf numFmtId="0" fontId="20" fillId="0" borderId="112" xfId="316" applyFont="1" applyBorder="1" applyAlignment="1">
      <alignment horizontal="center" vertical="center" wrapText="1"/>
    </xf>
    <xf numFmtId="1" fontId="39" fillId="0" borderId="0" xfId="316" applyNumberFormat="1" applyFont="1" applyFill="1" applyBorder="1"/>
    <xf numFmtId="49" fontId="20" fillId="0" borderId="14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87" xfId="0" applyNumberFormat="1" applyFont="1" applyBorder="1" applyAlignment="1">
      <alignment horizontal="center" vertical="center"/>
    </xf>
    <xf numFmtId="49" fontId="20" fillId="0" borderId="90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0" fontId="16" fillId="24" borderId="37" xfId="0" applyFont="1" applyFill="1" applyBorder="1" applyAlignment="1">
      <alignment horizontal="center" vertical="center" wrapText="1"/>
    </xf>
    <xf numFmtId="0" fontId="16" fillId="24" borderId="93" xfId="0" applyFont="1" applyFill="1" applyBorder="1" applyAlignment="1">
      <alignment horizontal="center" vertical="center" wrapText="1"/>
    </xf>
    <xf numFmtId="0" fontId="16" fillId="24" borderId="52" xfId="0" applyFont="1" applyFill="1" applyBorder="1" applyAlignment="1">
      <alignment horizontal="center" vertical="center" wrapText="1"/>
    </xf>
    <xf numFmtId="0" fontId="16" fillId="24" borderId="0" xfId="0" applyFont="1" applyFill="1" applyBorder="1" applyAlignment="1">
      <alignment horizontal="center" vertical="center" wrapText="1"/>
    </xf>
    <xf numFmtId="49" fontId="14" fillId="0" borderId="14" xfId="0" applyNumberFormat="1" applyFont="1" applyBorder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4" fillId="0" borderId="16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0" fontId="60" fillId="0" borderId="14" xfId="0" applyFont="1" applyBorder="1" applyAlignment="1">
      <alignment horizontal="center"/>
    </xf>
    <xf numFmtId="0" fontId="60" fillId="0" borderId="15" xfId="0" applyFont="1" applyBorder="1" applyAlignment="1">
      <alignment horizontal="center"/>
    </xf>
    <xf numFmtId="0" fontId="60" fillId="0" borderId="16" xfId="0" applyFont="1" applyBorder="1" applyAlignment="1">
      <alignment horizontal="center"/>
    </xf>
    <xf numFmtId="0" fontId="60" fillId="0" borderId="14" xfId="0" applyFont="1" applyFill="1" applyBorder="1" applyAlignment="1">
      <alignment horizontal="center"/>
    </xf>
    <xf numFmtId="0" fontId="60" fillId="0" borderId="15" xfId="0" applyFont="1" applyFill="1" applyBorder="1" applyAlignment="1">
      <alignment horizontal="center"/>
    </xf>
    <xf numFmtId="0" fontId="60" fillId="0" borderId="16" xfId="0" applyFont="1" applyFill="1" applyBorder="1" applyAlignment="1">
      <alignment horizontal="center"/>
    </xf>
    <xf numFmtId="0" fontId="60" fillId="0" borderId="37" xfId="0" applyFont="1" applyFill="1" applyBorder="1" applyAlignment="1">
      <alignment horizontal="center"/>
    </xf>
    <xf numFmtId="0" fontId="60" fillId="0" borderId="93" xfId="0" applyFont="1" applyFill="1" applyBorder="1" applyAlignment="1">
      <alignment horizontal="center"/>
    </xf>
    <xf numFmtId="0" fontId="60" fillId="0" borderId="28" xfId="0" applyFont="1" applyFill="1" applyBorder="1" applyAlignment="1">
      <alignment horizontal="center"/>
    </xf>
    <xf numFmtId="0" fontId="16" fillId="24" borderId="28" xfId="0" applyFont="1" applyFill="1" applyBorder="1" applyAlignment="1">
      <alignment horizontal="center" vertical="center" wrapText="1"/>
    </xf>
    <xf numFmtId="0" fontId="16" fillId="24" borderId="6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43" fillId="0" borderId="27" xfId="214" applyFont="1" applyBorder="1" applyAlignment="1">
      <alignment horizontal="center" vertical="center" wrapText="1"/>
    </xf>
    <xf numFmtId="0" fontId="43" fillId="0" borderId="41" xfId="214" applyFont="1" applyBorder="1" applyAlignment="1">
      <alignment horizontal="center" vertical="center" wrapText="1"/>
    </xf>
    <xf numFmtId="0" fontId="43" fillId="0" borderId="14" xfId="214" applyFont="1" applyBorder="1" applyAlignment="1">
      <alignment horizontal="center" vertical="top" wrapText="1"/>
    </xf>
    <xf numFmtId="0" fontId="43" fillId="0" borderId="15" xfId="214" applyFont="1" applyBorder="1" applyAlignment="1">
      <alignment horizontal="center" vertical="top" wrapText="1"/>
    </xf>
    <xf numFmtId="0" fontId="43" fillId="0" borderId="16" xfId="214" applyFont="1" applyBorder="1" applyAlignment="1">
      <alignment horizontal="center" vertical="top" wrapText="1"/>
    </xf>
    <xf numFmtId="0" fontId="176" fillId="0" borderId="0" xfId="214" applyFont="1" applyFill="1" applyBorder="1" applyAlignment="1">
      <alignment vertical="top" wrapText="1"/>
    </xf>
    <xf numFmtId="0" fontId="16" fillId="0" borderId="88" xfId="0" applyFont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0" fontId="90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47" fillId="0" borderId="80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 wrapText="1"/>
    </xf>
    <xf numFmtId="0" fontId="47" fillId="0" borderId="54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52" xfId="0" applyFont="1" applyBorder="1" applyAlignment="1">
      <alignment horizontal="center" vertical="center"/>
    </xf>
    <xf numFmtId="0" fontId="16" fillId="24" borderId="27" xfId="0" applyFont="1" applyFill="1" applyBorder="1" applyAlignment="1">
      <alignment horizontal="center" vertical="center" wrapText="1"/>
    </xf>
    <xf numFmtId="0" fontId="16" fillId="24" borderId="39" xfId="0" applyFont="1" applyFill="1" applyBorder="1" applyAlignment="1">
      <alignment horizontal="center" vertical="center" wrapText="1"/>
    </xf>
    <xf numFmtId="0" fontId="16" fillId="24" borderId="41" xfId="0" applyFont="1" applyFill="1" applyBorder="1" applyAlignment="1">
      <alignment horizontal="center" vertical="center" wrapText="1"/>
    </xf>
    <xf numFmtId="0" fontId="41" fillId="48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2" fontId="16" fillId="27" borderId="47" xfId="0" applyNumberFormat="1" applyFont="1" applyFill="1" applyBorder="1" applyAlignment="1">
      <alignment horizontal="center" vertical="center" wrapText="1"/>
    </xf>
    <xf numFmtId="2" fontId="16" fillId="27" borderId="66" xfId="0" applyNumberFormat="1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4" fontId="16" fillId="0" borderId="14" xfId="0" applyNumberFormat="1" applyFont="1" applyBorder="1" applyAlignment="1">
      <alignment horizontal="center" vertical="center"/>
    </xf>
    <xf numFmtId="4" fontId="16" fillId="0" borderId="16" xfId="0" applyNumberFormat="1" applyFont="1" applyBorder="1" applyAlignment="1">
      <alignment horizontal="center" vertical="center"/>
    </xf>
    <xf numFmtId="2" fontId="14" fillId="0" borderId="0" xfId="0" applyNumberFormat="1" applyFont="1" applyAlignment="1">
      <alignment horizontal="left" vertical="center"/>
    </xf>
    <xf numFmtId="4" fontId="24" fillId="0" borderId="37" xfId="0" applyNumberFormat="1" applyFont="1" applyBorder="1" applyAlignment="1">
      <alignment horizontal="center" vertical="center"/>
    </xf>
    <xf numFmtId="4" fontId="24" fillId="0" borderId="64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wrapText="1"/>
    </xf>
    <xf numFmtId="2" fontId="41" fillId="0" borderId="27" xfId="0" applyNumberFormat="1" applyFont="1" applyFill="1" applyBorder="1" applyAlignment="1">
      <alignment horizontal="center" vertical="center" wrapText="1"/>
    </xf>
    <xf numFmtId="2" fontId="41" fillId="0" borderId="39" xfId="0" applyNumberFormat="1" applyFont="1" applyFill="1" applyBorder="1" applyAlignment="1">
      <alignment horizontal="center" vertical="center" wrapText="1"/>
    </xf>
    <xf numFmtId="2" fontId="41" fillId="0" borderId="4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left" vertical="center" wrapText="1"/>
    </xf>
    <xf numFmtId="0" fontId="42" fillId="0" borderId="0" xfId="0" applyFont="1" applyAlignment="1">
      <alignment horizontal="left" vertical="top" wrapText="1"/>
    </xf>
    <xf numFmtId="0" fontId="42" fillId="0" borderId="0" xfId="0" applyFont="1" applyAlignment="1"/>
    <xf numFmtId="2" fontId="41" fillId="0" borderId="0" xfId="0" applyNumberFormat="1" applyFont="1" applyAlignment="1">
      <alignment horizontal="left" vertical="top" wrapText="1"/>
    </xf>
    <xf numFmtId="2" fontId="42" fillId="0" borderId="0" xfId="0" applyNumberFormat="1" applyFont="1" applyAlignment="1">
      <alignment horizontal="center" vertical="top" wrapText="1"/>
    </xf>
    <xf numFmtId="0" fontId="34" fillId="0" borderId="37" xfId="308" applyBorder="1" applyAlignment="1">
      <alignment horizontal="center"/>
    </xf>
    <xf numFmtId="0" fontId="34" fillId="0" borderId="28" xfId="308" applyBorder="1" applyAlignment="1">
      <alignment horizontal="center"/>
    </xf>
    <xf numFmtId="0" fontId="34" fillId="0" borderId="58" xfId="308" applyBorder="1" applyAlignment="1">
      <alignment horizontal="center"/>
    </xf>
    <xf numFmtId="0" fontId="34" fillId="0" borderId="90" xfId="308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2" fillId="0" borderId="0" xfId="103" applyAlignment="1" applyProtection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4" xfId="302" applyFont="1" applyBorder="1" applyAlignment="1">
      <alignment horizontal="center" vertical="center"/>
    </xf>
    <xf numFmtId="0" fontId="14" fillId="0" borderId="15" xfId="302" applyFont="1" applyBorder="1" applyAlignment="1">
      <alignment horizontal="center" vertical="center"/>
    </xf>
    <xf numFmtId="0" fontId="14" fillId="0" borderId="16" xfId="302" applyFont="1" applyBorder="1" applyAlignment="1">
      <alignment horizontal="center" vertical="center"/>
    </xf>
    <xf numFmtId="0" fontId="41" fillId="24" borderId="14" xfId="302" applyFont="1" applyFill="1" applyBorder="1" applyAlignment="1">
      <alignment horizontal="center" vertical="center"/>
    </xf>
    <xf numFmtId="0" fontId="41" fillId="24" borderId="15" xfId="302" applyFont="1" applyFill="1" applyBorder="1" applyAlignment="1">
      <alignment horizontal="center" vertical="center"/>
    </xf>
    <xf numFmtId="0" fontId="41" fillId="24" borderId="16" xfId="302" applyFont="1" applyFill="1" applyBorder="1" applyAlignment="1">
      <alignment horizontal="center" vertical="center"/>
    </xf>
    <xf numFmtId="0" fontId="14" fillId="0" borderId="14" xfId="305" applyFont="1" applyBorder="1" applyAlignment="1">
      <alignment horizontal="center" vertical="center"/>
    </xf>
    <xf numFmtId="0" fontId="14" fillId="0" borderId="15" xfId="305" applyFont="1" applyBorder="1" applyAlignment="1">
      <alignment horizontal="center" vertical="center"/>
    </xf>
    <xf numFmtId="0" fontId="14" fillId="0" borderId="16" xfId="305" applyFont="1" applyBorder="1" applyAlignment="1">
      <alignment horizontal="center" vertical="center"/>
    </xf>
    <xf numFmtId="0" fontId="43" fillId="0" borderId="14" xfId="204" applyFont="1" applyBorder="1" applyAlignment="1">
      <alignment horizontal="center"/>
    </xf>
    <xf numFmtId="0" fontId="43" fillId="0" borderId="15" xfId="204" applyFont="1" applyBorder="1" applyAlignment="1">
      <alignment horizontal="center"/>
    </xf>
    <xf numFmtId="0" fontId="43" fillId="0" borderId="16" xfId="204" applyFont="1" applyBorder="1" applyAlignment="1">
      <alignment horizontal="center"/>
    </xf>
    <xf numFmtId="0" fontId="46" fillId="52" borderId="69" xfId="135" applyFont="1" applyFill="1" applyBorder="1" applyAlignment="1">
      <alignment horizontal="center" vertical="center" wrapText="1"/>
    </xf>
    <xf numFmtId="0" fontId="46" fillId="52" borderId="50" xfId="135" applyFont="1" applyFill="1" applyBorder="1" applyAlignment="1">
      <alignment horizontal="center" vertical="center" wrapText="1"/>
    </xf>
    <xf numFmtId="0" fontId="46" fillId="0" borderId="9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5" xfId="301" applyFont="1" applyBorder="1" applyAlignment="1">
      <alignment horizontal="center" vertical="center" wrapText="1"/>
    </xf>
    <xf numFmtId="0" fontId="46" fillId="0" borderId="89" xfId="301" applyFont="1" applyBorder="1" applyAlignment="1">
      <alignment horizontal="center" vertical="center" wrapText="1"/>
    </xf>
    <xf numFmtId="0" fontId="46" fillId="0" borderId="69" xfId="301" applyFont="1" applyBorder="1" applyAlignment="1">
      <alignment horizontal="center" vertical="center" wrapText="1"/>
    </xf>
    <xf numFmtId="0" fontId="46" fillId="0" borderId="50" xfId="301" applyFont="1" applyBorder="1" applyAlignment="1">
      <alignment horizontal="center" vertical="center" wrapText="1"/>
    </xf>
    <xf numFmtId="0" fontId="46" fillId="0" borderId="91" xfId="135" applyFont="1" applyBorder="1" applyAlignment="1">
      <alignment horizontal="center" vertical="center"/>
    </xf>
    <xf numFmtId="0" fontId="46" fillId="0" borderId="0" xfId="135" applyFont="1" applyBorder="1" applyAlignment="1">
      <alignment horizontal="center" vertical="center"/>
    </xf>
    <xf numFmtId="0" fontId="46" fillId="0" borderId="82" xfId="135" applyFont="1" applyBorder="1" applyAlignment="1">
      <alignment horizontal="center" vertical="center"/>
    </xf>
    <xf numFmtId="0" fontId="46" fillId="0" borderId="5" xfId="135" applyFont="1" applyBorder="1" applyAlignment="1">
      <alignment horizontal="center" vertical="center" wrapText="1"/>
    </xf>
    <xf numFmtId="0" fontId="46" fillId="0" borderId="89" xfId="135" applyFont="1" applyBorder="1" applyAlignment="1">
      <alignment horizontal="center" vertical="center" wrapText="1"/>
    </xf>
    <xf numFmtId="0" fontId="46" fillId="0" borderId="69" xfId="135" applyFont="1" applyBorder="1" applyAlignment="1">
      <alignment horizontal="center" vertical="center" wrapText="1"/>
    </xf>
    <xf numFmtId="0" fontId="46" fillId="0" borderId="50" xfId="135" applyFont="1" applyBorder="1" applyAlignment="1">
      <alignment horizontal="center" vertical="center" wrapText="1"/>
    </xf>
    <xf numFmtId="0" fontId="41" fillId="0" borderId="14" xfId="160" applyFont="1" applyFill="1" applyBorder="1" applyAlignment="1">
      <alignment horizontal="center" vertical="center"/>
    </xf>
    <xf numFmtId="0" fontId="41" fillId="0" borderId="15" xfId="160" applyFont="1" applyFill="1" applyBorder="1" applyAlignment="1">
      <alignment horizontal="center" vertical="center"/>
    </xf>
    <xf numFmtId="0" fontId="41" fillId="0" borderId="16" xfId="160" applyFont="1" applyFill="1" applyBorder="1" applyAlignment="1">
      <alignment horizontal="center" vertical="center"/>
    </xf>
    <xf numFmtId="0" fontId="41" fillId="0" borderId="14" xfId="0" applyFont="1" applyBorder="1" applyAlignment="1">
      <alignment horizontal="center" wrapText="1"/>
    </xf>
    <xf numFmtId="0" fontId="41" fillId="0" borderId="15" xfId="0" applyFont="1" applyBorder="1" applyAlignment="1">
      <alignment horizontal="center" wrapText="1"/>
    </xf>
    <xf numFmtId="0" fontId="41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34" fillId="0" borderId="37" xfId="158" applyBorder="1" applyAlignment="1">
      <alignment horizontal="center"/>
    </xf>
    <xf numFmtId="0" fontId="34" fillId="0" borderId="28" xfId="158" applyBorder="1" applyAlignment="1">
      <alignment horizontal="center"/>
    </xf>
    <xf numFmtId="0" fontId="34" fillId="0" borderId="58" xfId="158" applyBorder="1" applyAlignment="1">
      <alignment horizontal="center"/>
    </xf>
    <xf numFmtId="0" fontId="34" fillId="0" borderId="90" xfId="158" applyBorder="1" applyAlignment="1">
      <alignment horizontal="center"/>
    </xf>
    <xf numFmtId="0" fontId="125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1" fillId="0" borderId="92" xfId="0" applyNumberFormat="1" applyFont="1" applyFill="1" applyBorder="1" applyAlignment="1">
      <alignment horizontal="center"/>
    </xf>
    <xf numFmtId="2" fontId="231" fillId="0" borderId="83" xfId="0" applyNumberFormat="1" applyFont="1" applyFill="1" applyBorder="1" applyAlignment="1">
      <alignment horizontal="center"/>
    </xf>
    <xf numFmtId="2" fontId="60" fillId="0" borderId="14" xfId="209" applyNumberFormat="1" applyFont="1" applyFill="1" applyBorder="1" applyAlignment="1">
      <alignment horizontal="center" vertical="center"/>
    </xf>
    <xf numFmtId="2" fontId="60" fillId="0" borderId="15" xfId="209" applyNumberFormat="1" applyFont="1" applyFill="1" applyBorder="1" applyAlignment="1">
      <alignment horizontal="center" vertical="center"/>
    </xf>
    <xf numFmtId="2" fontId="60" fillId="0" borderId="16" xfId="209" applyNumberFormat="1" applyFont="1" applyFill="1" applyBorder="1" applyAlignment="1">
      <alignment horizontal="center" vertical="center"/>
    </xf>
    <xf numFmtId="0" fontId="60" fillId="0" borderId="0" xfId="209" applyNumberFormat="1" applyFont="1" applyAlignment="1" applyProtection="1">
      <alignment horizontal="center" vertical="top" wrapText="1"/>
    </xf>
  </cellXfs>
  <cellStyles count="318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4"/>
    <cellStyle name="Normalny 4" xfId="142"/>
    <cellStyle name="Normalny 4 2" xfId="14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" xfId="313"/>
    <cellStyle name="Normalny_Handel_2011 2" xfId="303"/>
    <cellStyle name="Normalny_Handel_wieprzowina_A 2" xfId="315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6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12"/>
    <cellStyle name="Normalny_UBOJE_wgGUS_2 2" xfId="299"/>
    <cellStyle name="Normalny_wiep00_07_lacza" xfId="305"/>
    <cellStyle name="Normalny_wieprzowina 2010_2011_ wstepne 2" xfId="317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39616"/>
        <c:axId val="118241536"/>
      </c:lineChart>
      <c:catAx>
        <c:axId val="1182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241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824153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82396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47624</xdr:colOff>
      <xdr:row>18</xdr:row>
      <xdr:rowOff>47625</xdr:rowOff>
    </xdr:from>
    <xdr:to>
      <xdr:col>14</xdr:col>
      <xdr:colOff>304799</xdr:colOff>
      <xdr:row>31</xdr:row>
      <xdr:rowOff>6237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4" y="37528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292100</xdr:colOff>
      <xdr:row>6</xdr:row>
      <xdr:rowOff>63500</xdr:rowOff>
    </xdr:from>
    <xdr:to>
      <xdr:col>131</xdr:col>
      <xdr:colOff>178219</xdr:colOff>
      <xdr:row>34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81875" y="16160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99</xdr:col>
      <xdr:colOff>76200</xdr:colOff>
      <xdr:row>6</xdr:row>
      <xdr:rowOff>76200</xdr:rowOff>
    </xdr:from>
    <xdr:to>
      <xdr:col>114</xdr:col>
      <xdr:colOff>543344</xdr:colOff>
      <xdr:row>34</xdr:row>
      <xdr:rowOff>25889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69575" y="16287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82</xdr:col>
      <xdr:colOff>355600</xdr:colOff>
      <xdr:row>6</xdr:row>
      <xdr:rowOff>88900</xdr:rowOff>
    </xdr:from>
    <xdr:to>
      <xdr:col>98</xdr:col>
      <xdr:colOff>226351</xdr:colOff>
      <xdr:row>34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71550" y="1641475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66</xdr:col>
      <xdr:colOff>50800</xdr:colOff>
      <xdr:row>6</xdr:row>
      <xdr:rowOff>177800</xdr:rowOff>
    </xdr:from>
    <xdr:to>
      <xdr:col>81</xdr:col>
      <xdr:colOff>517944</xdr:colOff>
      <xdr:row>34</xdr:row>
      <xdr:rowOff>127489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170350" y="17303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482600</xdr:colOff>
      <xdr:row>7</xdr:row>
      <xdr:rowOff>25400</xdr:rowOff>
    </xdr:from>
    <xdr:to>
      <xdr:col>65</xdr:col>
      <xdr:colOff>365544</xdr:colOff>
      <xdr:row>35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724725" y="1778000"/>
          <a:ext cx="9179344" cy="5651989"/>
        </a:xfrm>
        <a:prstGeom prst="rect">
          <a:avLst/>
        </a:prstGeom>
      </xdr:spPr>
    </xdr:pic>
    <xdr:clientData/>
  </xdr:twoCellAnchor>
  <xdr:twoCellAnchor editAs="oneCell">
    <xdr:from>
      <xdr:col>33</xdr:col>
      <xdr:colOff>355600</xdr:colOff>
      <xdr:row>7</xdr:row>
      <xdr:rowOff>101600</xdr:rowOff>
    </xdr:from>
    <xdr:to>
      <xdr:col>49</xdr:col>
      <xdr:colOff>238544</xdr:colOff>
      <xdr:row>35</xdr:row>
      <xdr:rowOff>51289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01325" y="1854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177800</xdr:colOff>
      <xdr:row>7</xdr:row>
      <xdr:rowOff>50800</xdr:rowOff>
    </xdr:from>
    <xdr:to>
      <xdr:col>33</xdr:col>
      <xdr:colOff>60744</xdr:colOff>
      <xdr:row>35</xdr:row>
      <xdr:rowOff>489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27125" y="1803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177799</xdr:colOff>
      <xdr:row>38</xdr:row>
      <xdr:rowOff>0</xdr:rowOff>
    </xdr:from>
    <xdr:to>
      <xdr:col>33</xdr:col>
      <xdr:colOff>127000</xdr:colOff>
      <xdr:row>66</xdr:row>
      <xdr:rowOff>50800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27124" y="7953375"/>
          <a:ext cx="9245601" cy="540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17</xdr:col>
      <xdr:colOff>295694</xdr:colOff>
      <xdr:row>46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0" y="3819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135090</xdr:colOff>
      <xdr:row>23</xdr:row>
      <xdr:rowOff>29264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3824" y="997324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22</xdr:col>
      <xdr:colOff>522442</xdr:colOff>
      <xdr:row>49</xdr:row>
      <xdr:rowOff>313765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664824"/>
          <a:ext cx="8994089" cy="52779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642"/>
      <c r="O1" s="1642"/>
      <c r="P1" s="1642"/>
      <c r="Q1" s="1642"/>
      <c r="R1" s="1642"/>
      <c r="S1" s="1642"/>
      <c r="T1" s="1642"/>
      <c r="U1" s="1642"/>
      <c r="V1" s="1642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643" t="s">
        <v>453</v>
      </c>
      <c r="B3" s="1644"/>
      <c r="C3" s="1644"/>
      <c r="D3" s="1644"/>
      <c r="E3" s="1644"/>
      <c r="F3" s="1644"/>
      <c r="G3" s="1644"/>
      <c r="H3" s="1644"/>
      <c r="I3" s="1644"/>
      <c r="J3" s="1645"/>
      <c r="K3" s="1643">
        <v>2016</v>
      </c>
      <c r="L3" s="1644"/>
      <c r="M3" s="1645"/>
      <c r="N3" s="1643">
        <v>2015</v>
      </c>
      <c r="O3" s="1644"/>
      <c r="P3" s="1645"/>
      <c r="Q3" s="1643">
        <v>2014</v>
      </c>
      <c r="R3" s="1644"/>
      <c r="S3" s="1645"/>
      <c r="T3" s="1643">
        <v>2013</v>
      </c>
      <c r="U3" s="1644"/>
      <c r="V3" s="1645"/>
    </row>
    <row r="4" spans="1:22" ht="24.75" customHeight="1">
      <c r="A4" s="88" t="s">
        <v>2</v>
      </c>
      <c r="B4" s="1635" t="s">
        <v>160</v>
      </c>
      <c r="C4" s="1636"/>
      <c r="D4" s="1636"/>
      <c r="E4" s="1636"/>
      <c r="F4" s="1636"/>
      <c r="G4" s="1357" t="s">
        <v>210</v>
      </c>
      <c r="H4" s="1358" t="s">
        <v>4</v>
      </c>
      <c r="I4" s="1359" t="s">
        <v>5</v>
      </c>
      <c r="J4" s="1360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637"/>
      <c r="C5" s="1638"/>
      <c r="D5" s="1638"/>
      <c r="E5" s="1638"/>
      <c r="F5" s="1638"/>
      <c r="G5" s="1361" t="s">
        <v>452</v>
      </c>
      <c r="H5" s="1362" t="s">
        <v>8</v>
      </c>
      <c r="I5" s="1363" t="s">
        <v>9</v>
      </c>
      <c r="J5" s="1364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5" t="s">
        <v>18</v>
      </c>
      <c r="H6" s="1366" t="s">
        <v>10</v>
      </c>
      <c r="I6" s="1367" t="s">
        <v>215</v>
      </c>
      <c r="J6" s="1368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639" t="s">
        <v>11</v>
      </c>
      <c r="B7" s="1640"/>
      <c r="C7" s="1640"/>
      <c r="D7" s="1640"/>
      <c r="E7" s="1640"/>
      <c r="F7" s="1640"/>
      <c r="G7" s="1640"/>
      <c r="H7" s="1640"/>
      <c r="I7" s="1640"/>
      <c r="J7" s="1640"/>
      <c r="K7" s="1640"/>
      <c r="L7" s="1640"/>
      <c r="M7" s="1640"/>
      <c r="N7" s="1640"/>
      <c r="O7" s="1640"/>
      <c r="P7" s="1640"/>
      <c r="Q7" s="1640"/>
      <c r="R7" s="1640"/>
      <c r="S7" s="1640"/>
      <c r="T7" s="1640"/>
      <c r="U7" s="1640"/>
      <c r="V7" s="1641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69">
        <v>6.9129004127667049</v>
      </c>
      <c r="H8" s="1369">
        <v>61.28</v>
      </c>
      <c r="I8" s="1369">
        <v>92.1</v>
      </c>
      <c r="J8" s="1369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77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70">
        <v>7.310081321263552</v>
      </c>
      <c r="H9" s="1370">
        <v>57.54</v>
      </c>
      <c r="I9" s="1370">
        <v>93.5</v>
      </c>
      <c r="J9" s="1370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78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70">
        <v>8.6614922356106661</v>
      </c>
      <c r="H10" s="1370">
        <v>53.29</v>
      </c>
      <c r="I10" s="1370">
        <v>95.3</v>
      </c>
      <c r="J10" s="1370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78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70">
        <v>11.000629623005514</v>
      </c>
      <c r="H11" s="1370">
        <v>48.35</v>
      </c>
      <c r="I11" s="1370">
        <v>97</v>
      </c>
      <c r="J11" s="1370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78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70">
        <v>15.309113007636011</v>
      </c>
      <c r="H12" s="1370">
        <v>43.52</v>
      </c>
      <c r="I12" s="1370">
        <v>100</v>
      </c>
      <c r="J12" s="1370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78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70">
        <v>19.237507723838753</v>
      </c>
      <c r="H13" s="1370">
        <v>38.409999999999997</v>
      </c>
      <c r="I13" s="1370">
        <v>101.9</v>
      </c>
      <c r="J13" s="1370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78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1">
        <v>8.0280512898237113</v>
      </c>
      <c r="H14" s="1371">
        <v>57.58</v>
      </c>
      <c r="I14" s="1371">
        <v>93.5</v>
      </c>
      <c r="J14" s="1371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79">
        <v>100</v>
      </c>
    </row>
    <row r="15" spans="1:22" ht="15" thickBot="1">
      <c r="A15" s="1630" t="s">
        <v>46</v>
      </c>
      <c r="B15" s="1631"/>
      <c r="C15" s="1631"/>
      <c r="D15" s="1631"/>
      <c r="E15" s="1631"/>
      <c r="F15" s="1631"/>
      <c r="G15" s="1631"/>
      <c r="H15" s="1631"/>
      <c r="I15" s="1631"/>
      <c r="J15" s="1631"/>
      <c r="K15" s="1631"/>
      <c r="L15" s="1631"/>
      <c r="M15" s="1631"/>
      <c r="N15" s="1631"/>
      <c r="O15" s="1631"/>
      <c r="P15" s="1631"/>
      <c r="Q15" s="1631"/>
      <c r="R15" s="1631"/>
      <c r="S15" s="1631"/>
      <c r="T15" s="1631"/>
      <c r="U15" s="1631"/>
      <c r="V15" s="1634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69">
        <v>6.6881404350701112</v>
      </c>
      <c r="H16" s="1369">
        <v>61.12</v>
      </c>
      <c r="I16" s="1369">
        <v>91.8</v>
      </c>
      <c r="J16" s="1369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77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70">
        <v>7.1032652929265652</v>
      </c>
      <c r="H17" s="1370">
        <v>57.82</v>
      </c>
      <c r="I17" s="1370">
        <v>92.2</v>
      </c>
      <c r="J17" s="1370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78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70">
        <v>8.5928509527717729</v>
      </c>
      <c r="H18" s="1370">
        <v>53.26</v>
      </c>
      <c r="I18" s="1370">
        <v>94.6</v>
      </c>
      <c r="J18" s="1370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78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70">
        <v>10.05269153722819</v>
      </c>
      <c r="H19" s="1370">
        <v>48.25</v>
      </c>
      <c r="I19" s="1370">
        <v>96</v>
      </c>
      <c r="J19" s="1370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78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70">
        <v>11.147694211368655</v>
      </c>
      <c r="H20" s="1370">
        <v>43.35</v>
      </c>
      <c r="I20" s="1370">
        <v>96.5</v>
      </c>
      <c r="J20" s="1370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78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70">
        <v>11.402648557518948</v>
      </c>
      <c r="H21" s="1370">
        <v>38.39</v>
      </c>
      <c r="I21" s="1370">
        <v>93.4</v>
      </c>
      <c r="J21" s="1370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78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1">
        <v>7.5973597569098663</v>
      </c>
      <c r="H22" s="1371">
        <v>57.84</v>
      </c>
      <c r="I22" s="1371">
        <v>92.5</v>
      </c>
      <c r="J22" s="1371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79">
        <v>100</v>
      </c>
    </row>
    <row r="23" spans="1:22" ht="15" thickBot="1">
      <c r="A23" s="1630" t="s">
        <v>47</v>
      </c>
      <c r="B23" s="1631"/>
      <c r="C23" s="1631"/>
      <c r="D23" s="1631"/>
      <c r="E23" s="1631"/>
      <c r="F23" s="1631"/>
      <c r="G23" s="1631"/>
      <c r="H23" s="1631"/>
      <c r="I23" s="1631"/>
      <c r="J23" s="1631"/>
      <c r="K23" s="1631"/>
      <c r="L23" s="1631"/>
      <c r="M23" s="1631"/>
      <c r="N23" s="1631"/>
      <c r="O23" s="1631"/>
      <c r="P23" s="1631"/>
      <c r="Q23" s="1631"/>
      <c r="R23" s="1631"/>
      <c r="S23" s="1631"/>
      <c r="T23" s="1631"/>
      <c r="U23" s="1631"/>
      <c r="V23" s="1634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69">
        <v>5.453542921025484</v>
      </c>
      <c r="H24" s="1369">
        <v>61.2</v>
      </c>
      <c r="I24" s="1369">
        <v>92.2</v>
      </c>
      <c r="J24" s="1369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77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70">
        <v>6.5858445352628747</v>
      </c>
      <c r="H25" s="1370">
        <v>57.03</v>
      </c>
      <c r="I25" s="1370">
        <v>94.1</v>
      </c>
      <c r="J25" s="1370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78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70">
        <v>7.6327561246053364</v>
      </c>
      <c r="H26" s="1370">
        <v>53.27</v>
      </c>
      <c r="I26" s="1370">
        <v>95.4</v>
      </c>
      <c r="J26" s="1370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78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70">
        <v>10.036910415759651</v>
      </c>
      <c r="H27" s="1370">
        <v>48.3</v>
      </c>
      <c r="I27" s="1370">
        <v>96.1</v>
      </c>
      <c r="J27" s="1370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78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70">
        <v>14.840305168186521</v>
      </c>
      <c r="H28" s="1370">
        <v>43.45</v>
      </c>
      <c r="I28" s="1370">
        <v>97.6</v>
      </c>
      <c r="J28" s="1370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78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70">
        <v>11.30141459278785</v>
      </c>
      <c r="H29" s="1370">
        <v>37.58</v>
      </c>
      <c r="I29" s="1370">
        <v>95.2</v>
      </c>
      <c r="J29" s="1370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78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1">
        <v>7.4423507775630764</v>
      </c>
      <c r="H30" s="1371">
        <v>57.28</v>
      </c>
      <c r="I30" s="1371">
        <v>93.9</v>
      </c>
      <c r="J30" s="1371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79">
        <v>100</v>
      </c>
    </row>
    <row r="31" spans="1:22" ht="15" thickBot="1">
      <c r="A31" s="1630" t="s">
        <v>189</v>
      </c>
      <c r="B31" s="1631"/>
      <c r="C31" s="1631"/>
      <c r="D31" s="1631"/>
      <c r="E31" s="1631"/>
      <c r="F31" s="1631"/>
      <c r="G31" s="1632"/>
      <c r="H31" s="1632"/>
      <c r="I31" s="1632"/>
      <c r="J31" s="1632"/>
      <c r="K31" s="1632"/>
      <c r="L31" s="1632"/>
      <c r="M31" s="1632"/>
      <c r="N31" s="1632"/>
      <c r="O31" s="1632"/>
      <c r="P31" s="1632"/>
      <c r="Q31" s="1632"/>
      <c r="R31" s="1632"/>
      <c r="S31" s="1632"/>
      <c r="T31" s="1632"/>
      <c r="U31" s="1632"/>
      <c r="V31" s="1633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69">
        <v>7.9204541624063234</v>
      </c>
      <c r="H32" s="1369">
        <v>61.27</v>
      </c>
      <c r="I32" s="1369">
        <v>92.6</v>
      </c>
      <c r="J32" s="1369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77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70">
        <v>7.9451260778521773</v>
      </c>
      <c r="H33" s="1370">
        <v>57.79</v>
      </c>
      <c r="I33" s="1370">
        <v>93.8</v>
      </c>
      <c r="J33" s="1370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78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70">
        <v>9.583265942584287</v>
      </c>
      <c r="H34" s="1370">
        <v>53.14</v>
      </c>
      <c r="I34" s="1370">
        <v>95.5</v>
      </c>
      <c r="J34" s="1370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78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70">
        <v>11.170830366743335</v>
      </c>
      <c r="H35" s="1370">
        <v>48.09</v>
      </c>
      <c r="I35" s="1370">
        <v>97.2</v>
      </c>
      <c r="J35" s="1370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78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70">
        <v>15.247427535142839</v>
      </c>
      <c r="H36" s="1370">
        <v>43.26</v>
      </c>
      <c r="I36" s="1370">
        <v>99.6</v>
      </c>
      <c r="J36" s="1370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78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70">
        <v>25.626631390565713</v>
      </c>
      <c r="H37" s="1370">
        <v>37.25</v>
      </c>
      <c r="I37" s="1370">
        <v>97.3</v>
      </c>
      <c r="J37" s="1370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78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1">
        <v>8.5152389411847658</v>
      </c>
      <c r="H38" s="1371">
        <v>57.78</v>
      </c>
      <c r="I38" s="1371">
        <v>93.8</v>
      </c>
      <c r="J38" s="1371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79">
        <v>100</v>
      </c>
    </row>
    <row r="39" spans="1:22" ht="15" thickBot="1">
      <c r="A39" s="1630" t="s">
        <v>48</v>
      </c>
      <c r="B39" s="1631"/>
      <c r="C39" s="1631"/>
      <c r="D39" s="1631"/>
      <c r="E39" s="1631"/>
      <c r="F39" s="1631"/>
      <c r="G39" s="1631"/>
      <c r="H39" s="1631"/>
      <c r="I39" s="1631"/>
      <c r="J39" s="1631"/>
      <c r="K39" s="1631"/>
      <c r="L39" s="1631"/>
      <c r="M39" s="1631"/>
      <c r="N39" s="1631"/>
      <c r="O39" s="1631"/>
      <c r="P39" s="1631"/>
      <c r="Q39" s="1631"/>
      <c r="R39" s="1631"/>
      <c r="S39" s="1631"/>
      <c r="T39" s="1631"/>
      <c r="U39" s="1631"/>
      <c r="V39" s="1634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69">
        <v>7.5824797004517528</v>
      </c>
      <c r="H40" s="1369">
        <v>61.45</v>
      </c>
      <c r="I40" s="1369">
        <v>91.9</v>
      </c>
      <c r="J40" s="1369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77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70">
        <v>8.138087484701833</v>
      </c>
      <c r="H41" s="1370">
        <v>57.83</v>
      </c>
      <c r="I41" s="1370">
        <v>93.7</v>
      </c>
      <c r="J41" s="1370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78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70">
        <v>9.3137856102304735</v>
      </c>
      <c r="H42" s="1370">
        <v>53.4</v>
      </c>
      <c r="I42" s="1370">
        <v>95.4</v>
      </c>
      <c r="J42" s="1370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78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70">
        <v>12.002436151441186</v>
      </c>
      <c r="H43" s="1370">
        <v>48.53</v>
      </c>
      <c r="I43" s="1370">
        <v>98</v>
      </c>
      <c r="J43" s="1370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78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70">
        <v>16.247876607026051</v>
      </c>
      <c r="H44" s="1370">
        <v>43.69</v>
      </c>
      <c r="I44" s="1370">
        <v>102.6</v>
      </c>
      <c r="J44" s="1370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78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70">
        <v>18.94813702543896</v>
      </c>
      <c r="H45" s="1370">
        <v>38.75</v>
      </c>
      <c r="I45" s="1370">
        <v>104.7</v>
      </c>
      <c r="J45" s="1370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78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1">
        <v>8.7174997343457949</v>
      </c>
      <c r="H46" s="1371">
        <v>57.67</v>
      </c>
      <c r="I46" s="1371">
        <v>93.7</v>
      </c>
      <c r="J46" s="1371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79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13" zoomScaleNormal="100" workbookViewId="0">
      <selection activeCell="F39" sqref="F3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92" t="s">
        <v>147</v>
      </c>
      <c r="C1" s="1692"/>
      <c r="D1" s="1692"/>
      <c r="E1" s="1692"/>
      <c r="F1" s="414" t="str">
        <f>SKUP_SEUROP_tyg!J1</f>
        <v xml:space="preserve"> 23.07.2018 - 29.07.2018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693" t="s">
        <v>20</v>
      </c>
      <c r="C5" s="1690" t="s">
        <v>160</v>
      </c>
      <c r="D5" s="1691"/>
      <c r="E5" s="1059" t="s">
        <v>318</v>
      </c>
      <c r="F5" s="25"/>
      <c r="G5" s="25"/>
    </row>
    <row r="6" spans="2:8" ht="21" customHeight="1" thickBot="1">
      <c r="B6" s="1694"/>
      <c r="C6" s="288" t="s">
        <v>586</v>
      </c>
      <c r="D6" s="288" t="s">
        <v>587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11397.745999999999</v>
      </c>
      <c r="D8" s="132">
        <v>11407.567999999999</v>
      </c>
      <c r="E8" s="87">
        <v>-8.6100735932497771E-2</v>
      </c>
      <c r="F8" s="25"/>
      <c r="G8" s="25"/>
    </row>
    <row r="9" spans="2:8" ht="16.5" customHeight="1">
      <c r="B9" s="152" t="s">
        <v>22</v>
      </c>
      <c r="C9" s="132">
        <v>18276.894</v>
      </c>
      <c r="D9" s="132">
        <v>17463.514999999999</v>
      </c>
      <c r="E9" s="87">
        <v>4.6575904106361223</v>
      </c>
      <c r="F9" s="25"/>
      <c r="G9" s="25"/>
    </row>
    <row r="10" spans="2:8" ht="16.5" customHeight="1" thickBot="1">
      <c r="B10" s="152" t="s">
        <v>23</v>
      </c>
      <c r="C10" s="132">
        <v>10276.955</v>
      </c>
      <c r="D10" s="132">
        <v>10357.812</v>
      </c>
      <c r="E10" s="87">
        <v>-0.78063784127381319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>
        <v>9924.2119999999995</v>
      </c>
      <c r="D12" s="132">
        <v>9630.6219999999994</v>
      </c>
      <c r="E12" s="153">
        <v>3.0485050705966876</v>
      </c>
      <c r="G12" s="1124"/>
      <c r="H12" s="1124"/>
    </row>
    <row r="13" spans="2:8" ht="16.5" customHeight="1">
      <c r="B13" s="152" t="s">
        <v>22</v>
      </c>
      <c r="C13" s="132">
        <v>18355.597000000002</v>
      </c>
      <c r="D13" s="132">
        <v>20157.725999999999</v>
      </c>
      <c r="E13" s="153">
        <v>-8.9401403709922302</v>
      </c>
      <c r="G13" s="1124"/>
      <c r="H13" s="1124"/>
    </row>
    <row r="14" spans="2:8" ht="16.5" customHeight="1" thickBot="1">
      <c r="B14" s="152" t="s">
        <v>23</v>
      </c>
      <c r="C14" s="132">
        <v>9364.85</v>
      </c>
      <c r="D14" s="132">
        <v>10159.431</v>
      </c>
      <c r="E14" s="153">
        <v>-7.8211171472103116</v>
      </c>
      <c r="G14" s="1124"/>
      <c r="H14" s="1124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11260.126</v>
      </c>
      <c r="D20" s="132">
        <v>11421.37</v>
      </c>
      <c r="E20" s="153">
        <v>-1.4117745944663431</v>
      </c>
    </row>
    <row r="21" spans="2:12" ht="16.5" customHeight="1">
      <c r="B21" s="154" t="s">
        <v>22</v>
      </c>
      <c r="C21" s="132">
        <v>16420.483</v>
      </c>
      <c r="D21" s="132">
        <v>15959.044</v>
      </c>
      <c r="E21" s="153">
        <v>2.8913949983470206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</row>
    <row r="24" spans="2:12" ht="16.5" customHeight="1">
      <c r="B24" s="152" t="s">
        <v>21</v>
      </c>
      <c r="C24" s="132">
        <v>10668.74</v>
      </c>
      <c r="D24" s="132">
        <v>10728.172</v>
      </c>
      <c r="E24" s="153">
        <v>-0.55398067816213892</v>
      </c>
    </row>
    <row r="25" spans="2:12" ht="16.5" customHeight="1">
      <c r="B25" s="154" t="s">
        <v>22</v>
      </c>
      <c r="C25" s="132">
        <v>16814.8</v>
      </c>
      <c r="D25" s="132">
        <v>16663.887999999999</v>
      </c>
      <c r="E25" s="153">
        <v>0.90562298546413822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11330.806</v>
      </c>
      <c r="D28" s="132">
        <v>11440.165999999999</v>
      </c>
      <c r="E28" s="153">
        <v>-0.95593018492912407</v>
      </c>
    </row>
    <row r="29" spans="2:12" ht="16.5" customHeight="1">
      <c r="B29" s="154" t="s">
        <v>22</v>
      </c>
      <c r="C29" s="132">
        <v>20007.447</v>
      </c>
      <c r="D29" s="132">
        <v>20517.929</v>
      </c>
      <c r="E29" s="153">
        <v>-2.4879801465342819</v>
      </c>
    </row>
    <row r="30" spans="2:12" ht="16.5" customHeight="1" thickBot="1">
      <c r="B30" s="154" t="s">
        <v>23</v>
      </c>
      <c r="C30" s="132">
        <v>10492.661</v>
      </c>
      <c r="D30" s="132">
        <v>10824.85</v>
      </c>
      <c r="E30" s="153">
        <v>-3.0687630775484216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11218.880999999999</v>
      </c>
      <c r="D32" s="132">
        <v>11307.454</v>
      </c>
      <c r="E32" s="153">
        <v>-0.78331514768930577</v>
      </c>
    </row>
    <row r="33" spans="1:6" ht="16.5" customHeight="1">
      <c r="B33" s="154" t="s">
        <v>22</v>
      </c>
      <c r="C33" s="132">
        <v>18631.571</v>
      </c>
      <c r="D33" s="132">
        <v>19631.132000000001</v>
      </c>
      <c r="E33" s="153">
        <v>-5.091713508930618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10576.688</v>
      </c>
      <c r="D36" s="132">
        <v>10584.701999999999</v>
      </c>
      <c r="E36" s="153">
        <v>-7.5713043220292972E-2</v>
      </c>
    </row>
    <row r="37" spans="1:6" ht="16.5" customHeight="1">
      <c r="B37" s="152" t="s">
        <v>22</v>
      </c>
      <c r="C37" s="132">
        <v>16292.754000000001</v>
      </c>
      <c r="D37" s="132">
        <v>15642.441999999999</v>
      </c>
      <c r="E37" s="153">
        <v>4.1573559933928594</v>
      </c>
    </row>
    <row r="38" spans="1:6" ht="16.5" customHeight="1" thickBot="1">
      <c r="B38" s="152" t="s">
        <v>23</v>
      </c>
      <c r="C38" s="132">
        <v>9953.1139999999996</v>
      </c>
      <c r="D38" s="132">
        <v>9887.875</v>
      </c>
      <c r="E38" s="153">
        <v>0.65978787150929374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11887.102000000001</v>
      </c>
      <c r="D40" s="132">
        <v>11982.749</v>
      </c>
      <c r="E40" s="153">
        <v>-0.79820582071775881</v>
      </c>
    </row>
    <row r="41" spans="1:6" ht="16.5" customHeight="1">
      <c r="B41" s="152" t="s">
        <v>22</v>
      </c>
      <c r="C41" s="132">
        <v>15101.239</v>
      </c>
      <c r="D41" s="132">
        <v>14176.641</v>
      </c>
      <c r="E41" s="153">
        <v>6.5219821818158472</v>
      </c>
    </row>
    <row r="42" spans="1:6" ht="16.5" customHeight="1" thickBot="1">
      <c r="A42" s="2"/>
      <c r="B42" s="155" t="s">
        <v>23</v>
      </c>
      <c r="C42" s="133">
        <v>10478.308999999999</v>
      </c>
      <c r="D42" s="133">
        <v>10569.288</v>
      </c>
      <c r="E42" s="156">
        <v>-0.86078645978803092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K20" sqref="K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699" t="s">
        <v>184</v>
      </c>
      <c r="C1" s="1699"/>
      <c r="D1" s="1699"/>
      <c r="E1" s="1699"/>
      <c r="F1" s="1699"/>
      <c r="G1" s="414" t="str">
        <f>SKUP_SEUROP_tyg!J1</f>
        <v xml:space="preserve"> 23.07.2018 - 29.07.2018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696" t="s">
        <v>50</v>
      </c>
      <c r="C3" s="286" t="s">
        <v>0</v>
      </c>
      <c r="D3" s="287">
        <v>43310</v>
      </c>
      <c r="E3" s="288">
        <v>43303</v>
      </c>
      <c r="F3" s="289" t="s">
        <v>475</v>
      </c>
      <c r="G3" s="24"/>
      <c r="H3" s="630" t="s">
        <v>288</v>
      </c>
    </row>
    <row r="4" spans="1:13" ht="24.95" customHeight="1">
      <c r="B4" s="1697"/>
      <c r="C4" s="290" t="s">
        <v>67</v>
      </c>
      <c r="D4" s="291">
        <v>124</v>
      </c>
      <c r="E4" s="292">
        <v>150</v>
      </c>
      <c r="F4" s="293">
        <v>-17.333333333333336</v>
      </c>
      <c r="G4" s="117"/>
      <c r="H4" s="631"/>
    </row>
    <row r="5" spans="1:13" ht="24.95" customHeight="1">
      <c r="B5" s="1697"/>
      <c r="C5" s="294" t="s">
        <v>68</v>
      </c>
      <c r="D5" s="295">
        <v>245</v>
      </c>
      <c r="E5" s="296">
        <v>250</v>
      </c>
      <c r="F5" s="297">
        <v>-2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697"/>
      <c r="C6" s="298" t="s">
        <v>69</v>
      </c>
      <c r="D6" s="299">
        <v>180.5</v>
      </c>
      <c r="E6" s="300">
        <v>188.25</v>
      </c>
      <c r="F6" s="301">
        <v>-4.1168658698539176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697"/>
      <c r="C7" s="294" t="s">
        <v>92</v>
      </c>
      <c r="D7" s="302">
        <v>632</v>
      </c>
      <c r="E7" s="303">
        <v>531</v>
      </c>
      <c r="F7" s="297">
        <v>19.020715630885121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697"/>
      <c r="C8" s="294" t="s">
        <v>93</v>
      </c>
      <c r="D8" s="302">
        <v>452</v>
      </c>
      <c r="E8" s="303">
        <v>412</v>
      </c>
      <c r="F8" s="297">
        <v>9.7087378640776691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698"/>
      <c r="C9" s="304" t="s">
        <v>94</v>
      </c>
      <c r="D9" s="305">
        <v>2.81</v>
      </c>
      <c r="E9" s="306">
        <v>2.58</v>
      </c>
      <c r="F9" s="307">
        <v>8.9147286821705425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695" t="s">
        <v>95</v>
      </c>
      <c r="C11" s="1695"/>
      <c r="D11" s="1695"/>
      <c r="E11" s="1695"/>
      <c r="F11" s="1695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700" t="s">
        <v>300</v>
      </c>
      <c r="C16" s="1700">
        <v>0</v>
      </c>
      <c r="D16" s="1700">
        <v>0</v>
      </c>
      <c r="E16" s="1700">
        <v>0</v>
      </c>
      <c r="F16" s="1701">
        <v>0</v>
      </c>
    </row>
    <row r="17" spans="2:6" ht="29.25" thickBot="1">
      <c r="B17" s="1696" t="s">
        <v>310</v>
      </c>
      <c r="C17" s="634" t="s">
        <v>0</v>
      </c>
      <c r="D17" s="635">
        <v>43310</v>
      </c>
      <c r="E17" s="636">
        <v>42946</v>
      </c>
      <c r="F17" s="637" t="s">
        <v>311</v>
      </c>
    </row>
    <row r="18" spans="2:6" ht="20.25" customHeight="1">
      <c r="B18" s="1697">
        <v>0</v>
      </c>
      <c r="C18" s="638" t="s">
        <v>67</v>
      </c>
      <c r="D18" s="639">
        <v>124</v>
      </c>
      <c r="E18" s="640">
        <v>165</v>
      </c>
      <c r="F18" s="641">
        <v>-24.848484848484848</v>
      </c>
    </row>
    <row r="19" spans="2:6" ht="20.25" customHeight="1">
      <c r="B19" s="1697">
        <v>0</v>
      </c>
      <c r="C19" s="642" t="s">
        <v>68</v>
      </c>
      <c r="D19" s="643">
        <v>245</v>
      </c>
      <c r="E19" s="644">
        <v>250</v>
      </c>
      <c r="F19" s="641">
        <v>-2</v>
      </c>
    </row>
    <row r="20" spans="2:6" ht="20.25" customHeight="1">
      <c r="B20" s="1697">
        <v>0</v>
      </c>
      <c r="C20" s="645" t="s">
        <v>69</v>
      </c>
      <c r="D20" s="646">
        <v>180.5</v>
      </c>
      <c r="E20" s="647">
        <v>200.33</v>
      </c>
      <c r="F20" s="648">
        <v>-9.898667199121455</v>
      </c>
    </row>
    <row r="21" spans="2:6" ht="20.25" customHeight="1">
      <c r="B21" s="1697">
        <v>0</v>
      </c>
      <c r="C21" s="649" t="s">
        <v>312</v>
      </c>
      <c r="D21" s="650">
        <v>632</v>
      </c>
      <c r="E21" s="651">
        <v>926</v>
      </c>
      <c r="F21" s="652">
        <v>-31.749460043196542</v>
      </c>
    </row>
    <row r="22" spans="2:6" ht="20.25" customHeight="1">
      <c r="B22" s="1697">
        <v>0</v>
      </c>
      <c r="C22" s="642" t="s">
        <v>313</v>
      </c>
      <c r="D22" s="650">
        <v>452</v>
      </c>
      <c r="E22" s="651">
        <v>729</v>
      </c>
      <c r="F22" s="652">
        <v>-37.997256515775035</v>
      </c>
    </row>
    <row r="23" spans="2:6" ht="20.25" customHeight="1" thickBot="1">
      <c r="B23" s="1698">
        <v>0</v>
      </c>
      <c r="C23" s="653" t="s">
        <v>309</v>
      </c>
      <c r="D23" s="654">
        <v>2.81</v>
      </c>
      <c r="E23" s="655">
        <v>2.74</v>
      </c>
      <c r="F23" s="656">
        <v>2.5547445255474392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68"/>
  <sheetViews>
    <sheetView topLeftCell="A40" zoomScaleNormal="100" workbookViewId="0">
      <selection activeCell="K83" sqref="K8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702" t="s">
        <v>185</v>
      </c>
      <c r="C1" s="1702"/>
      <c r="D1" s="1702"/>
      <c r="E1" s="1702"/>
      <c r="F1" s="1702"/>
      <c r="G1" s="414" t="str">
        <f>SKUP_SEUROP_tyg!J1</f>
        <v xml:space="preserve"> 23.07.2018 - 29.07.2018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475" t="s">
        <v>66</v>
      </c>
      <c r="C4" s="327" t="s">
        <v>89</v>
      </c>
      <c r="D4" s="1476" t="s">
        <v>100</v>
      </c>
      <c r="E4" s="327" t="s">
        <v>101</v>
      </c>
      <c r="F4" s="328" t="s">
        <v>284</v>
      </c>
    </row>
    <row r="5" spans="1:18" ht="16.5" customHeight="1">
      <c r="B5" s="439" t="s">
        <v>54</v>
      </c>
      <c r="C5" s="440"/>
      <c r="D5" s="441"/>
      <c r="E5" s="441"/>
      <c r="F5" s="442"/>
      <c r="H5" s="628" t="s">
        <v>283</v>
      </c>
    </row>
    <row r="6" spans="1:18">
      <c r="B6" s="92" t="s">
        <v>476</v>
      </c>
      <c r="C6" s="97"/>
      <c r="D6" s="210"/>
      <c r="E6" s="210"/>
      <c r="F6" s="98"/>
    </row>
    <row r="7" spans="1:18" ht="15.75">
      <c r="B7" s="92" t="s">
        <v>483</v>
      </c>
      <c r="C7" s="97">
        <v>150</v>
      </c>
      <c r="D7" s="210">
        <v>12</v>
      </c>
      <c r="E7" s="210">
        <v>1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703" t="s">
        <v>286</v>
      </c>
      <c r="I8" s="1704"/>
      <c r="J8" s="1704"/>
      <c r="K8" s="1704"/>
      <c r="L8" s="1704"/>
      <c r="M8" s="1704"/>
      <c r="N8" s="1704"/>
      <c r="O8" s="1704"/>
      <c r="P8" s="1704"/>
      <c r="Q8" s="1704"/>
      <c r="R8" s="1704"/>
    </row>
    <row r="9" spans="1:18">
      <c r="B9" s="160" t="s">
        <v>55</v>
      </c>
      <c r="C9" s="161"/>
      <c r="D9" s="211"/>
      <c r="E9" s="211"/>
      <c r="F9" s="162"/>
    </row>
    <row r="10" spans="1:18">
      <c r="B10" s="92" t="s">
        <v>485</v>
      </c>
      <c r="C10" s="97"/>
      <c r="D10" s="210"/>
      <c r="E10" s="210"/>
      <c r="F10" s="98"/>
    </row>
    <row r="11" spans="1:18">
      <c r="B11" s="160" t="s">
        <v>483</v>
      </c>
      <c r="C11" s="161">
        <v>210</v>
      </c>
      <c r="D11" s="211">
        <v>30</v>
      </c>
      <c r="E11" s="211">
        <v>15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486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483</v>
      </c>
      <c r="C15" s="161">
        <v>210</v>
      </c>
      <c r="D15" s="211">
        <v>80</v>
      </c>
      <c r="E15" s="211">
        <v>48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55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480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483</v>
      </c>
      <c r="C19" s="161">
        <v>245</v>
      </c>
      <c r="D19" s="211">
        <v>100</v>
      </c>
      <c r="E19" s="211">
        <v>50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55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487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483</v>
      </c>
      <c r="C23" s="97" t="s">
        <v>296</v>
      </c>
      <c r="D23" s="210">
        <v>0</v>
      </c>
      <c r="E23" s="210">
        <v>0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55</v>
      </c>
      <c r="C25" s="97"/>
      <c r="D25" s="210"/>
      <c r="E25" s="210"/>
      <c r="F25" s="98"/>
    </row>
    <row r="26" spans="2:12">
      <c r="B26" s="92" t="s">
        <v>408</v>
      </c>
      <c r="C26" s="97"/>
      <c r="D26" s="210"/>
      <c r="E26" s="210"/>
      <c r="F26" s="98"/>
    </row>
    <row r="27" spans="2:12">
      <c r="B27" s="92" t="s">
        <v>483</v>
      </c>
      <c r="C27" s="97">
        <v>210</v>
      </c>
      <c r="D27" s="210">
        <v>40</v>
      </c>
      <c r="E27" s="210">
        <v>16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55</v>
      </c>
      <c r="C29" s="97"/>
      <c r="D29" s="210"/>
      <c r="E29" s="210"/>
      <c r="F29" s="98"/>
    </row>
    <row r="30" spans="2:12">
      <c r="B30" s="92" t="s">
        <v>488</v>
      </c>
      <c r="C30" s="97"/>
      <c r="D30" s="210"/>
      <c r="E30" s="210"/>
      <c r="F30" s="98"/>
    </row>
    <row r="31" spans="2:12">
      <c r="B31" s="160" t="s">
        <v>483</v>
      </c>
      <c r="C31" s="161" t="s">
        <v>296</v>
      </c>
      <c r="D31" s="211">
        <v>0</v>
      </c>
      <c r="E31" s="211">
        <v>0</v>
      </c>
      <c r="F31" s="162">
        <v>3</v>
      </c>
    </row>
    <row r="32" spans="2:12">
      <c r="B32" s="92"/>
      <c r="C32" s="97"/>
      <c r="D32" s="210"/>
      <c r="E32" s="210"/>
      <c r="F32" s="98"/>
    </row>
    <row r="33" spans="2:6">
      <c r="B33" s="92" t="s">
        <v>56</v>
      </c>
      <c r="C33" s="97"/>
      <c r="D33" s="210"/>
      <c r="E33" s="210"/>
      <c r="F33" s="98"/>
    </row>
    <row r="34" spans="2:6">
      <c r="B34" s="92" t="s">
        <v>462</v>
      </c>
      <c r="C34" s="97"/>
      <c r="D34" s="210"/>
      <c r="E34" s="210"/>
      <c r="F34" s="98"/>
    </row>
    <row r="35" spans="2:6">
      <c r="B35" s="160" t="s">
        <v>483</v>
      </c>
      <c r="C35" s="161">
        <v>150</v>
      </c>
      <c r="D35" s="211">
        <v>40</v>
      </c>
      <c r="E35" s="211">
        <v>40</v>
      </c>
      <c r="F35" s="162">
        <v>3</v>
      </c>
    </row>
    <row r="36" spans="2:6">
      <c r="B36" s="92"/>
      <c r="C36" s="97"/>
      <c r="D36" s="210"/>
      <c r="E36" s="210"/>
      <c r="F36" s="98"/>
    </row>
    <row r="37" spans="2:6">
      <c r="B37" s="160" t="s">
        <v>56</v>
      </c>
      <c r="C37" s="161"/>
      <c r="D37" s="211"/>
      <c r="E37" s="211"/>
      <c r="F37" s="162"/>
    </row>
    <row r="38" spans="2:6">
      <c r="B38" s="92" t="s">
        <v>470</v>
      </c>
      <c r="C38" s="97"/>
      <c r="D38" s="210"/>
      <c r="E38" s="210"/>
      <c r="F38" s="98"/>
    </row>
    <row r="39" spans="2:6">
      <c r="B39" s="92" t="s">
        <v>483</v>
      </c>
      <c r="C39" s="97" t="s">
        <v>296</v>
      </c>
      <c r="D39" s="210">
        <v>0</v>
      </c>
      <c r="E39" s="210">
        <v>0</v>
      </c>
      <c r="F39" s="98">
        <v>3</v>
      </c>
    </row>
    <row r="40" spans="2:6">
      <c r="B40" s="160"/>
      <c r="C40" s="161"/>
      <c r="D40" s="211"/>
      <c r="E40" s="211"/>
      <c r="F40" s="162"/>
    </row>
    <row r="41" spans="2:6">
      <c r="B41" s="92" t="s">
        <v>57</v>
      </c>
      <c r="C41" s="97"/>
      <c r="D41" s="210"/>
      <c r="E41" s="210"/>
      <c r="F41" s="98"/>
    </row>
    <row r="42" spans="2:6">
      <c r="B42" s="92" t="s">
        <v>280</v>
      </c>
      <c r="C42" s="97"/>
      <c r="D42" s="210"/>
      <c r="E42" s="210"/>
      <c r="F42" s="98"/>
    </row>
    <row r="43" spans="2:6">
      <c r="B43" s="92" t="s">
        <v>483</v>
      </c>
      <c r="C43" s="97">
        <v>164</v>
      </c>
      <c r="D43" s="210">
        <v>130</v>
      </c>
      <c r="E43" s="210">
        <v>130</v>
      </c>
      <c r="F43" s="98">
        <v>3</v>
      </c>
    </row>
    <row r="44" spans="2:6">
      <c r="B44" s="160"/>
      <c r="C44" s="161"/>
      <c r="D44" s="211"/>
      <c r="E44" s="211"/>
      <c r="F44" s="162"/>
    </row>
    <row r="45" spans="2:6">
      <c r="B45" s="92" t="s">
        <v>57</v>
      </c>
      <c r="C45" s="97"/>
      <c r="D45" s="210"/>
      <c r="E45" s="210"/>
      <c r="F45" s="98"/>
    </row>
    <row r="46" spans="2:6">
      <c r="B46" s="92" t="s">
        <v>258</v>
      </c>
      <c r="C46" s="97"/>
      <c r="D46" s="210"/>
      <c r="E46" s="210"/>
      <c r="F46" s="98"/>
    </row>
    <row r="47" spans="2:6">
      <c r="B47" s="160" t="s">
        <v>483</v>
      </c>
      <c r="C47" s="161">
        <v>162</v>
      </c>
      <c r="D47" s="211">
        <v>60</v>
      </c>
      <c r="E47" s="211">
        <v>60</v>
      </c>
      <c r="F47" s="162">
        <v>3</v>
      </c>
    </row>
    <row r="48" spans="2:6">
      <c r="B48" s="92"/>
      <c r="C48" s="97"/>
      <c r="D48" s="210"/>
      <c r="E48" s="210"/>
      <c r="F48" s="98"/>
    </row>
    <row r="49" spans="2:6">
      <c r="B49" s="92" t="s">
        <v>61</v>
      </c>
      <c r="C49" s="97"/>
      <c r="D49" s="210"/>
      <c r="E49" s="210"/>
      <c r="F49" s="98"/>
    </row>
    <row r="50" spans="2:6">
      <c r="B50" s="92" t="s">
        <v>472</v>
      </c>
      <c r="C50" s="97"/>
      <c r="D50" s="210"/>
      <c r="E50" s="210"/>
      <c r="F50" s="98"/>
    </row>
    <row r="51" spans="2:6">
      <c r="B51" s="160" t="s">
        <v>483</v>
      </c>
      <c r="C51" s="161" t="s">
        <v>296</v>
      </c>
      <c r="D51" s="211">
        <v>0</v>
      </c>
      <c r="E51" s="211">
        <v>0</v>
      </c>
      <c r="F51" s="162">
        <v>3</v>
      </c>
    </row>
    <row r="52" spans="2:6">
      <c r="B52" s="92"/>
      <c r="C52" s="97"/>
      <c r="D52" s="210"/>
      <c r="E52" s="210"/>
      <c r="F52" s="98"/>
    </row>
    <row r="53" spans="2:6">
      <c r="B53" s="92" t="s">
        <v>61</v>
      </c>
      <c r="C53" s="97"/>
      <c r="D53" s="210"/>
      <c r="E53" s="210"/>
      <c r="F53" s="98"/>
    </row>
    <row r="54" spans="2:6">
      <c r="B54" s="92" t="s">
        <v>473</v>
      </c>
      <c r="C54" s="97"/>
      <c r="D54" s="210"/>
      <c r="E54" s="210"/>
      <c r="F54" s="98"/>
    </row>
    <row r="55" spans="2:6">
      <c r="B55" s="92" t="s">
        <v>483</v>
      </c>
      <c r="C55" s="97" t="s">
        <v>296</v>
      </c>
      <c r="D55" s="210">
        <v>0</v>
      </c>
      <c r="E55" s="210">
        <v>0</v>
      </c>
      <c r="F55" s="98">
        <v>3</v>
      </c>
    </row>
    <row r="56" spans="2:6">
      <c r="B56" s="160"/>
      <c r="C56" s="161"/>
      <c r="D56" s="211"/>
      <c r="E56" s="211"/>
      <c r="F56" s="162"/>
    </row>
    <row r="57" spans="2:6">
      <c r="B57" s="92" t="s">
        <v>61</v>
      </c>
      <c r="C57" s="97"/>
      <c r="D57" s="210"/>
      <c r="E57" s="210"/>
      <c r="F57" s="98"/>
    </row>
    <row r="58" spans="2:6">
      <c r="B58" s="92" t="s">
        <v>376</v>
      </c>
      <c r="C58" s="97"/>
      <c r="D58" s="210"/>
      <c r="E58" s="210"/>
      <c r="F58" s="98"/>
    </row>
    <row r="59" spans="2:6">
      <c r="B59" s="92" t="s">
        <v>483</v>
      </c>
      <c r="C59" s="97">
        <v>180</v>
      </c>
      <c r="D59" s="210">
        <v>60</v>
      </c>
      <c r="E59" s="210">
        <v>12</v>
      </c>
      <c r="F59" s="98">
        <v>3</v>
      </c>
    </row>
    <row r="60" spans="2:6">
      <c r="B60" s="160"/>
      <c r="C60" s="161"/>
      <c r="D60" s="211"/>
      <c r="E60" s="211"/>
      <c r="F60" s="162"/>
    </row>
    <row r="61" spans="2:6">
      <c r="B61" s="92" t="s">
        <v>64</v>
      </c>
      <c r="C61" s="97"/>
      <c r="D61" s="210"/>
      <c r="E61" s="210"/>
      <c r="F61" s="98"/>
    </row>
    <row r="62" spans="2:6">
      <c r="B62" s="92" t="s">
        <v>407</v>
      </c>
      <c r="C62" s="97"/>
      <c r="D62" s="210"/>
      <c r="E62" s="210"/>
      <c r="F62" s="98"/>
    </row>
    <row r="63" spans="2:6">
      <c r="B63" s="92" t="s">
        <v>483</v>
      </c>
      <c r="C63" s="97">
        <v>124</v>
      </c>
      <c r="D63" s="210">
        <v>80</v>
      </c>
      <c r="E63" s="210">
        <v>80</v>
      </c>
      <c r="F63" s="98">
        <v>1</v>
      </c>
    </row>
    <row r="64" spans="2:6">
      <c r="B64" s="160"/>
      <c r="C64" s="161"/>
      <c r="D64" s="211"/>
      <c r="E64" s="211"/>
      <c r="F64" s="162"/>
    </row>
    <row r="65" spans="2:6">
      <c r="B65" s="92" t="s">
        <v>64</v>
      </c>
      <c r="C65" s="97"/>
      <c r="D65" s="210"/>
      <c r="E65" s="210"/>
      <c r="F65" s="98"/>
    </row>
    <row r="66" spans="2:6">
      <c r="B66" s="92" t="s">
        <v>377</v>
      </c>
      <c r="C66" s="97"/>
      <c r="D66" s="210"/>
      <c r="E66" s="210"/>
      <c r="F66" s="98"/>
    </row>
    <row r="67" spans="2:6" ht="13.5" thickBot="1">
      <c r="B67" s="1468" t="s">
        <v>483</v>
      </c>
      <c r="C67" s="1469" t="s">
        <v>296</v>
      </c>
      <c r="D67" s="1470">
        <v>0</v>
      </c>
      <c r="E67" s="1470">
        <v>0</v>
      </c>
      <c r="F67" s="1471">
        <v>2</v>
      </c>
    </row>
    <row r="68" spans="2:6">
      <c r="D68" s="1124">
        <f>SUM(D7:D67)</f>
        <v>632</v>
      </c>
      <c r="E68" s="1124">
        <f>SUM(E7:E67)</f>
        <v>452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K136"/>
  <sheetViews>
    <sheetView zoomScale="90" zoomScaleNormal="90" workbookViewId="0">
      <selection activeCell="P32" sqref="P3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  <col min="11" max="11" width="10.42578125" customWidth="1"/>
  </cols>
  <sheetData>
    <row r="1" spans="2:9" ht="27" customHeight="1">
      <c r="B1" s="1699" t="s">
        <v>186</v>
      </c>
      <c r="C1" s="1699"/>
      <c r="D1" s="1699"/>
      <c r="E1" s="1699"/>
      <c r="F1" s="1699"/>
      <c r="G1" s="1699"/>
      <c r="H1" s="414" t="str">
        <f>SKUP_SEUROP_tyg!J1</f>
        <v xml:space="preserve"> 23.07.2018 - 29.07.2018 r. </v>
      </c>
    </row>
    <row r="2" spans="2:9" ht="15.75">
      <c r="B2" s="42"/>
      <c r="C2" s="42"/>
      <c r="D2" s="42"/>
      <c r="E2" s="42"/>
      <c r="F2" s="42"/>
      <c r="G2" s="42"/>
      <c r="H2" s="24"/>
    </row>
    <row r="3" spans="2:9" ht="14.25" customHeight="1" thickBot="1">
      <c r="B3" s="24"/>
      <c r="C3" s="24"/>
      <c r="D3" s="24"/>
      <c r="E3" s="24"/>
      <c r="F3" s="24"/>
      <c r="G3" s="24"/>
      <c r="H3" s="24"/>
    </row>
    <row r="4" spans="2:9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9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9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I6" s="1120"/>
    </row>
    <row r="7" spans="2:9">
      <c r="B7" s="106" t="s">
        <v>74</v>
      </c>
      <c r="C7" s="110" t="s">
        <v>51</v>
      </c>
      <c r="D7" s="118"/>
      <c r="E7" s="134"/>
      <c r="F7" s="119"/>
      <c r="G7" s="131"/>
      <c r="H7" s="24"/>
    </row>
    <row r="8" spans="2:9" ht="13.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</row>
    <row r="9" spans="2:9">
      <c r="B9" s="106" t="s">
        <v>75</v>
      </c>
      <c r="C9" s="110" t="s">
        <v>52</v>
      </c>
      <c r="D9" s="118"/>
      <c r="E9" s="134"/>
      <c r="F9" s="119"/>
      <c r="G9" s="131"/>
      <c r="H9" s="193"/>
    </row>
    <row r="10" spans="2:9" ht="13.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</row>
    <row r="11" spans="2:9">
      <c r="B11" s="106" t="s">
        <v>76</v>
      </c>
      <c r="C11" s="110" t="s">
        <v>53</v>
      </c>
      <c r="D11" s="118"/>
      <c r="E11" s="134"/>
      <c r="F11" s="119"/>
      <c r="G11" s="131"/>
      <c r="H11" s="193"/>
    </row>
    <row r="12" spans="2:9" ht="13.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</row>
    <row r="13" spans="2:9">
      <c r="B13" s="106" t="s">
        <v>77</v>
      </c>
      <c r="C13" s="110" t="s">
        <v>54</v>
      </c>
      <c r="D13" s="118"/>
      <c r="E13" s="134"/>
      <c r="F13" s="119"/>
      <c r="G13" s="131"/>
      <c r="H13" s="193"/>
    </row>
    <row r="14" spans="2:9" ht="13.5" thickBot="1">
      <c r="B14" s="108"/>
      <c r="C14" s="111" t="s">
        <v>50</v>
      </c>
      <c r="D14" s="120">
        <v>150</v>
      </c>
      <c r="E14" s="121">
        <v>12</v>
      </c>
      <c r="F14" s="121">
        <v>1</v>
      </c>
      <c r="G14" s="122">
        <v>3</v>
      </c>
      <c r="H14" s="136"/>
    </row>
    <row r="15" spans="2:9">
      <c r="B15" s="106" t="s">
        <v>78</v>
      </c>
      <c r="C15" s="110" t="s">
        <v>55</v>
      </c>
      <c r="D15" s="118"/>
      <c r="E15" s="134"/>
      <c r="F15" s="119"/>
      <c r="G15" s="131"/>
      <c r="H15" s="193"/>
    </row>
    <row r="16" spans="2:9" ht="13.5" thickBot="1">
      <c r="B16" s="108"/>
      <c r="C16" s="111" t="s">
        <v>50</v>
      </c>
      <c r="D16" s="120">
        <v>218.75</v>
      </c>
      <c r="E16" s="121">
        <v>250</v>
      </c>
      <c r="F16" s="121">
        <v>129</v>
      </c>
      <c r="G16" s="122">
        <v>3</v>
      </c>
      <c r="H16" s="136"/>
    </row>
    <row r="17" spans="2:8">
      <c r="B17" s="106" t="s">
        <v>79</v>
      </c>
      <c r="C17" s="110" t="s">
        <v>56</v>
      </c>
      <c r="D17" s="118"/>
      <c r="E17" s="134"/>
      <c r="F17" s="119"/>
      <c r="G17" s="131"/>
      <c r="H17" s="193"/>
    </row>
    <row r="18" spans="2:8" ht="13.5" thickBot="1">
      <c r="B18" s="108"/>
      <c r="C18" s="111" t="s">
        <v>50</v>
      </c>
      <c r="D18" s="120">
        <v>150</v>
      </c>
      <c r="E18" s="121">
        <v>40</v>
      </c>
      <c r="F18" s="121">
        <v>40</v>
      </c>
      <c r="G18" s="122">
        <v>3</v>
      </c>
      <c r="H18" s="136"/>
    </row>
    <row r="19" spans="2:8">
      <c r="B19" s="106" t="s">
        <v>80</v>
      </c>
      <c r="C19" s="110" t="s">
        <v>57</v>
      </c>
      <c r="D19" s="118"/>
      <c r="E19" s="134"/>
      <c r="F19" s="119"/>
      <c r="G19" s="131"/>
      <c r="H19" s="193"/>
    </row>
    <row r="20" spans="2:8" ht="13.5" thickBot="1">
      <c r="B20" s="108"/>
      <c r="C20" s="111" t="s">
        <v>50</v>
      </c>
      <c r="D20" s="120">
        <v>163</v>
      </c>
      <c r="E20" s="121">
        <v>190</v>
      </c>
      <c r="F20" s="121">
        <v>190</v>
      </c>
      <c r="G20" s="122">
        <v>3</v>
      </c>
      <c r="H20" s="136"/>
    </row>
    <row r="21" spans="2:8">
      <c r="B21" s="106" t="s">
        <v>81</v>
      </c>
      <c r="C21" s="110" t="s">
        <v>58</v>
      </c>
      <c r="D21" s="118"/>
      <c r="E21" s="134"/>
      <c r="F21" s="119"/>
      <c r="G21" s="131"/>
      <c r="H21" s="193"/>
    </row>
    <row r="22" spans="2:8" ht="13.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</row>
    <row r="23" spans="2:8">
      <c r="B23" s="106" t="s">
        <v>82</v>
      </c>
      <c r="C23" s="110" t="s">
        <v>59</v>
      </c>
      <c r="D23" s="118"/>
      <c r="E23" s="134"/>
      <c r="F23" s="119"/>
      <c r="G23" s="131"/>
      <c r="H23" s="193"/>
    </row>
    <row r="24" spans="2:8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8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8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8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8" ht="13.5" thickBot="1">
      <c r="B28" s="108"/>
      <c r="C28" s="111" t="s">
        <v>50</v>
      </c>
      <c r="D28" s="120">
        <v>180</v>
      </c>
      <c r="E28" s="121">
        <v>60</v>
      </c>
      <c r="F28" s="121">
        <v>12</v>
      </c>
      <c r="G28" s="122">
        <v>3</v>
      </c>
      <c r="H28" s="136"/>
    </row>
    <row r="29" spans="2:8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8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8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8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1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1" ht="13.5" thickBot="1">
      <c r="B34" s="112"/>
      <c r="C34" s="135" t="s">
        <v>50</v>
      </c>
      <c r="D34" s="151">
        <v>124</v>
      </c>
      <c r="E34" s="121">
        <v>80</v>
      </c>
      <c r="F34" s="121">
        <v>80</v>
      </c>
      <c r="G34" s="122">
        <v>1.5</v>
      </c>
      <c r="H34" s="136"/>
    </row>
    <row r="35" spans="2:11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1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1">
      <c r="B37" s="24"/>
      <c r="C37" s="24"/>
      <c r="D37" s="24"/>
      <c r="E37" s="85"/>
      <c r="F37" s="85"/>
      <c r="G37" s="24"/>
      <c r="H37" s="194"/>
    </row>
    <row r="38" spans="2:11">
      <c r="E38" s="164">
        <f>SUM(E14:E37)</f>
        <v>632</v>
      </c>
      <c r="F38" s="164">
        <f>SUM(F14:F37)</f>
        <v>452</v>
      </c>
      <c r="H38" s="2"/>
    </row>
    <row r="39" spans="2:11">
      <c r="D39" s="10"/>
      <c r="E39" s="164"/>
      <c r="F39" s="164"/>
      <c r="G39" s="10"/>
      <c r="H39" s="2"/>
    </row>
    <row r="40" spans="2:11">
      <c r="E40" s="164"/>
      <c r="F40" s="164"/>
      <c r="H40" s="2"/>
    </row>
    <row r="41" spans="2:11" ht="15.75">
      <c r="C41" s="320" t="s">
        <v>283</v>
      </c>
      <c r="D41" s="318"/>
      <c r="E41" s="318"/>
      <c r="F41" s="318"/>
      <c r="G41" s="318"/>
      <c r="H41" s="318"/>
    </row>
    <row r="42" spans="2:11" ht="15.75">
      <c r="C42" s="633" t="s">
        <v>297</v>
      </c>
      <c r="D42" s="318"/>
      <c r="E42" s="318"/>
      <c r="F42" s="318"/>
      <c r="G42" s="318"/>
      <c r="H42" s="318"/>
    </row>
    <row r="43" spans="2:11" ht="15" customHeight="1">
      <c r="C43" s="1706" t="s">
        <v>370</v>
      </c>
      <c r="D43" s="1706"/>
      <c r="E43" s="1706"/>
      <c r="F43" s="1706"/>
      <c r="G43" s="1706"/>
      <c r="H43" s="1706"/>
      <c r="I43" s="1060"/>
      <c r="J43" s="1060"/>
      <c r="K43" s="1060"/>
    </row>
    <row r="44" spans="2:11" ht="15.75">
      <c r="C44" s="1705" t="s">
        <v>371</v>
      </c>
      <c r="D44" s="1705"/>
      <c r="E44" s="1705"/>
      <c r="F44" s="1705"/>
      <c r="G44" s="1705"/>
      <c r="H44" s="1705"/>
      <c r="I44" s="1705"/>
      <c r="J44" s="1705"/>
      <c r="K44" s="1705"/>
    </row>
    <row r="45" spans="2:11">
      <c r="H45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K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F16" zoomScale="75" workbookViewId="0">
      <selection activeCell="P54" sqref="P54"/>
    </sheetView>
  </sheetViews>
  <sheetFormatPr defaultColWidth="8.7109375" defaultRowHeight="12.75"/>
  <cols>
    <col min="1" max="1" width="15.140625" style="1293" customWidth="1"/>
    <col min="2" max="2" width="15.42578125" style="1293" customWidth="1"/>
    <col min="3" max="11" width="11.140625" style="1293" customWidth="1"/>
    <col min="12" max="12" width="12.7109375" style="1293" customWidth="1"/>
    <col min="13" max="15" width="11.140625" style="1293" customWidth="1"/>
    <col min="16" max="16" width="18.85546875" style="1293" customWidth="1"/>
    <col min="17" max="17" width="8.85546875" style="1293" customWidth="1"/>
    <col min="18" max="18" width="8.7109375" style="1293" customWidth="1"/>
    <col min="19" max="16384" width="8.7109375" style="1293"/>
  </cols>
  <sheetData>
    <row r="1" spans="1:19" ht="27" customHeight="1"/>
    <row r="2" spans="1:19" ht="27.75" customHeight="1">
      <c r="R2" s="1294"/>
      <c r="S2" s="1295"/>
    </row>
    <row r="3" spans="1:19" ht="18.75">
      <c r="A3" s="1296" t="s">
        <v>445</v>
      </c>
      <c r="B3" s="1296"/>
      <c r="C3" s="1297"/>
      <c r="D3" s="1298"/>
      <c r="E3" s="1299"/>
      <c r="F3" s="1299"/>
      <c r="G3" s="1299"/>
      <c r="H3" s="1299"/>
      <c r="L3" s="1300"/>
      <c r="M3" s="1300"/>
    </row>
    <row r="4" spans="1:19" ht="15.75" customHeight="1" thickBot="1"/>
    <row r="5" spans="1:19" ht="16.5" thickBot="1">
      <c r="A5" s="1707"/>
      <c r="B5" s="1708"/>
      <c r="C5" s="1301">
        <v>2017</v>
      </c>
      <c r="D5" s="1302">
        <v>2017</v>
      </c>
      <c r="E5" s="1302">
        <v>2017</v>
      </c>
      <c r="F5" s="1302">
        <v>2017</v>
      </c>
      <c r="G5" s="1301">
        <v>2017</v>
      </c>
      <c r="H5" s="1301">
        <v>2017</v>
      </c>
      <c r="I5" s="1301">
        <v>2017</v>
      </c>
      <c r="J5" s="1302">
        <v>2017</v>
      </c>
      <c r="K5" s="1302">
        <v>2018</v>
      </c>
      <c r="L5" s="1302">
        <v>2018</v>
      </c>
      <c r="M5" s="1302">
        <v>2018</v>
      </c>
      <c r="N5" s="1302">
        <v>2018</v>
      </c>
      <c r="O5" s="1301">
        <v>2018</v>
      </c>
      <c r="P5" s="1303" t="s">
        <v>444</v>
      </c>
    </row>
    <row r="6" spans="1:19" ht="16.5" customHeight="1" thickBot="1">
      <c r="A6" s="1709"/>
      <c r="B6" s="1710"/>
      <c r="C6" s="1304" t="s">
        <v>225</v>
      </c>
      <c r="D6" s="1304" t="s">
        <v>226</v>
      </c>
      <c r="E6" s="1304" t="s">
        <v>227</v>
      </c>
      <c r="F6" s="1304" t="s">
        <v>228</v>
      </c>
      <c r="G6" s="1304" t="s">
        <v>229</v>
      </c>
      <c r="H6" s="1304" t="s">
        <v>230</v>
      </c>
      <c r="I6" s="1304" t="s">
        <v>231</v>
      </c>
      <c r="J6" s="1304" t="s">
        <v>232</v>
      </c>
      <c r="K6" s="1304" t="s">
        <v>233</v>
      </c>
      <c r="L6" s="1304" t="s">
        <v>234</v>
      </c>
      <c r="M6" s="1304" t="s">
        <v>223</v>
      </c>
      <c r="N6" s="1304" t="s">
        <v>224</v>
      </c>
      <c r="O6" s="1304" t="s">
        <v>225</v>
      </c>
      <c r="P6" s="1305" t="s">
        <v>484</v>
      </c>
    </row>
    <row r="7" spans="1:19" ht="15.95" customHeight="1">
      <c r="A7" s="323" t="s">
        <v>105</v>
      </c>
      <c r="B7" s="1306" t="s">
        <v>106</v>
      </c>
      <c r="C7" s="1036">
        <v>161.3767</v>
      </c>
      <c r="D7" s="1036">
        <v>154.14840000000001</v>
      </c>
      <c r="E7" s="1036">
        <v>149.40649999999999</v>
      </c>
      <c r="F7" s="1036">
        <v>145.07330000000002</v>
      </c>
      <c r="G7" s="1036">
        <v>129.48060000000001</v>
      </c>
      <c r="H7" s="1036">
        <v>123.5</v>
      </c>
      <c r="I7" s="1036">
        <v>120.84840000000001</v>
      </c>
      <c r="J7" s="1036">
        <v>111.5548</v>
      </c>
      <c r="K7" s="1036">
        <v>117.31790000000001</v>
      </c>
      <c r="L7" s="1036">
        <v>125.7774</v>
      </c>
      <c r="M7" s="1036">
        <v>119.69670000000001</v>
      </c>
      <c r="N7" s="1036">
        <v>116.81610000000001</v>
      </c>
      <c r="O7" s="1283">
        <v>120.5</v>
      </c>
      <c r="P7" s="1282">
        <v>-0.25329988777809931</v>
      </c>
      <c r="Q7" s="1307"/>
      <c r="R7" s="1308"/>
    </row>
    <row r="8" spans="1:19" ht="15.95" customHeight="1">
      <c r="A8" s="323" t="s">
        <v>154</v>
      </c>
      <c r="B8" s="1309" t="s">
        <v>106</v>
      </c>
      <c r="C8" s="1036">
        <v>204.24860000000001</v>
      </c>
      <c r="D8" s="1036">
        <v>207.1465</v>
      </c>
      <c r="E8" s="1036">
        <v>207.7466</v>
      </c>
      <c r="F8" s="1036">
        <v>207.96030000000002</v>
      </c>
      <c r="G8" s="1036">
        <v>199.98610000000002</v>
      </c>
      <c r="H8" s="1036">
        <v>186.7936</v>
      </c>
      <c r="I8" s="1036">
        <v>178.67440000000002</v>
      </c>
      <c r="J8" s="1036">
        <v>185.2919</v>
      </c>
      <c r="K8" s="1036">
        <v>177.577</v>
      </c>
      <c r="L8" s="1036">
        <v>155.91240000000002</v>
      </c>
      <c r="M8" s="1036">
        <v>146.66630000000001</v>
      </c>
      <c r="N8" s="1036">
        <v>147.07650000000001</v>
      </c>
      <c r="O8" s="1283">
        <v>162.96790000000001</v>
      </c>
      <c r="P8" s="1282">
        <v>-0.20211007566269734</v>
      </c>
      <c r="Q8" s="1307"/>
      <c r="R8" s="1308"/>
    </row>
    <row r="9" spans="1:19" ht="15.95" customHeight="1">
      <c r="A9" s="323"/>
      <c r="B9" s="1309" t="s">
        <v>158</v>
      </c>
      <c r="C9" s="1037">
        <v>399.46930000000003</v>
      </c>
      <c r="D9" s="1037">
        <v>405.13710000000003</v>
      </c>
      <c r="E9" s="1037">
        <v>406.31060000000002</v>
      </c>
      <c r="F9" s="1037">
        <v>406.7287</v>
      </c>
      <c r="G9" s="1037">
        <v>391.13290000000001</v>
      </c>
      <c r="H9" s="1037">
        <v>365.33100000000002</v>
      </c>
      <c r="I9" s="1037">
        <v>349.4513</v>
      </c>
      <c r="J9" s="1037">
        <v>362.39390000000003</v>
      </c>
      <c r="K9" s="1037">
        <v>347.30500000000001</v>
      </c>
      <c r="L9" s="1037">
        <v>304.93350000000004</v>
      </c>
      <c r="M9" s="1037">
        <v>286.85000000000002</v>
      </c>
      <c r="N9" s="1037">
        <v>287.65230000000003</v>
      </c>
      <c r="O9" s="1281">
        <v>318.73270000000002</v>
      </c>
      <c r="P9" s="1280">
        <v>-0.20210964897677997</v>
      </c>
      <c r="Q9" s="1307"/>
      <c r="R9" s="1308"/>
    </row>
    <row r="10" spans="1:19" ht="15.95" customHeight="1">
      <c r="A10" s="323" t="s">
        <v>128</v>
      </c>
      <c r="B10" s="1310" t="s">
        <v>106</v>
      </c>
      <c r="C10" s="1036">
        <v>176.90200000000002</v>
      </c>
      <c r="D10" s="1036">
        <v>173.27170000000001</v>
      </c>
      <c r="E10" s="1036">
        <v>169.63480000000001</v>
      </c>
      <c r="F10" s="1036">
        <v>166.7013</v>
      </c>
      <c r="G10" s="1036">
        <v>157.17000000000002</v>
      </c>
      <c r="H10" s="1036">
        <v>150.96729999999999</v>
      </c>
      <c r="I10" s="1036">
        <v>146.12620000000001</v>
      </c>
      <c r="J10" s="1036">
        <v>139.42449999999999</v>
      </c>
      <c r="K10" s="1036">
        <v>136.0044</v>
      </c>
      <c r="L10" s="1036">
        <v>142.012</v>
      </c>
      <c r="M10" s="1036">
        <v>139.78919999999999</v>
      </c>
      <c r="N10" s="1036">
        <v>134.74379999999999</v>
      </c>
      <c r="O10" s="1283">
        <v>140.50130000000001</v>
      </c>
      <c r="P10" s="1282">
        <v>-0.20576760014019058</v>
      </c>
      <c r="Q10" s="1307"/>
      <c r="R10" s="1308"/>
    </row>
    <row r="11" spans="1:19" ht="15.95" customHeight="1">
      <c r="A11" s="323"/>
      <c r="B11" s="1310" t="s">
        <v>235</v>
      </c>
      <c r="C11" s="1037">
        <v>4648.4800000000005</v>
      </c>
      <c r="D11" s="1037">
        <v>4518</v>
      </c>
      <c r="E11" s="1037">
        <v>4427.4193999999998</v>
      </c>
      <c r="F11" s="1037">
        <v>4346.8333000000002</v>
      </c>
      <c r="G11" s="1037">
        <v>4051.6129000000001</v>
      </c>
      <c r="H11" s="1037">
        <v>3857.6667000000002</v>
      </c>
      <c r="I11" s="1037">
        <v>3745.7742000000003</v>
      </c>
      <c r="J11" s="1037">
        <v>3550.6129000000001</v>
      </c>
      <c r="K11" s="1037">
        <v>3443.3571000000002</v>
      </c>
      <c r="L11" s="1037">
        <v>3610.4839000000002</v>
      </c>
      <c r="M11" s="1037">
        <v>3546.0333000000001</v>
      </c>
      <c r="N11" s="1037">
        <v>3451.3871000000004</v>
      </c>
      <c r="O11" s="1281">
        <v>3622.5333000000001</v>
      </c>
      <c r="P11" s="1286">
        <v>-0.22070584363060619</v>
      </c>
      <c r="Q11" s="1307"/>
      <c r="R11" s="1308"/>
    </row>
    <row r="12" spans="1:19" ht="15.95" customHeight="1">
      <c r="A12" s="323" t="s">
        <v>107</v>
      </c>
      <c r="B12" s="1309" t="s">
        <v>106</v>
      </c>
      <c r="C12" s="1036">
        <v>163.4905</v>
      </c>
      <c r="D12" s="1036">
        <v>158.53810000000001</v>
      </c>
      <c r="E12" s="1036">
        <v>154.58350000000002</v>
      </c>
      <c r="F12" s="1036">
        <v>151.2568</v>
      </c>
      <c r="G12" s="1036">
        <v>142.04920000000001</v>
      </c>
      <c r="H12" s="1036">
        <v>137.19730000000001</v>
      </c>
      <c r="I12" s="1036">
        <v>134.28810000000001</v>
      </c>
      <c r="J12" s="1036">
        <v>126.84650000000001</v>
      </c>
      <c r="K12" s="1036">
        <v>124.96430000000001</v>
      </c>
      <c r="L12" s="1036">
        <v>130.2724</v>
      </c>
      <c r="M12" s="1036">
        <v>127.14400000000001</v>
      </c>
      <c r="N12" s="1036">
        <v>127.1384</v>
      </c>
      <c r="O12" s="1283">
        <v>126.7539</v>
      </c>
      <c r="P12" s="1282">
        <v>-0.22470174107975693</v>
      </c>
      <c r="Q12" s="1307"/>
      <c r="R12" s="1308"/>
    </row>
    <row r="13" spans="1:19" ht="15.95" customHeight="1">
      <c r="A13" s="323"/>
      <c r="B13" s="1310" t="s">
        <v>108</v>
      </c>
      <c r="C13" s="1037">
        <v>1216</v>
      </c>
      <c r="D13" s="1037">
        <v>1179</v>
      </c>
      <c r="E13" s="1037">
        <v>1149.7419</v>
      </c>
      <c r="F13" s="1037">
        <v>1125.3667</v>
      </c>
      <c r="G13" s="1037">
        <v>1057.2581</v>
      </c>
      <c r="H13" s="1037">
        <v>1021</v>
      </c>
      <c r="I13" s="1037">
        <v>999.54840000000002</v>
      </c>
      <c r="J13" s="1037">
        <v>944.4516000000001</v>
      </c>
      <c r="K13" s="1037">
        <v>930.42860000000007</v>
      </c>
      <c r="L13" s="1037">
        <v>970.38710000000003</v>
      </c>
      <c r="M13" s="1037">
        <v>947</v>
      </c>
      <c r="N13" s="1037">
        <v>947</v>
      </c>
      <c r="O13" s="1281">
        <v>944.2</v>
      </c>
      <c r="P13" s="1280">
        <v>-0.22351973684210524</v>
      </c>
      <c r="Q13" s="1307"/>
      <c r="R13" s="1308"/>
    </row>
    <row r="14" spans="1:19" ht="15.95" customHeight="1">
      <c r="A14" s="323" t="s">
        <v>109</v>
      </c>
      <c r="B14" s="1309" t="s">
        <v>106</v>
      </c>
      <c r="C14" s="1036">
        <v>185.63900000000001</v>
      </c>
      <c r="D14" s="1036">
        <v>177.51</v>
      </c>
      <c r="E14" s="1036">
        <v>174.73940000000002</v>
      </c>
      <c r="F14" s="1036">
        <v>168.26170000000002</v>
      </c>
      <c r="G14" s="1036">
        <v>154.0061</v>
      </c>
      <c r="H14" s="1036">
        <v>149.32300000000001</v>
      </c>
      <c r="I14" s="1036">
        <v>145.5223</v>
      </c>
      <c r="J14" s="1036">
        <v>137.1129</v>
      </c>
      <c r="K14" s="1036">
        <v>146.43110000000001</v>
      </c>
      <c r="L14" s="1036">
        <v>152.2842</v>
      </c>
      <c r="M14" s="1036">
        <v>147.90470000000002</v>
      </c>
      <c r="N14" s="1036">
        <v>144.97450000000001</v>
      </c>
      <c r="O14" s="1283">
        <v>148.94200000000001</v>
      </c>
      <c r="P14" s="1282">
        <v>-0.19767936694336863</v>
      </c>
      <c r="Q14" s="1307"/>
      <c r="R14" s="1308"/>
    </row>
    <row r="15" spans="1:19" ht="15.95" customHeight="1">
      <c r="A15" s="323" t="s">
        <v>127</v>
      </c>
      <c r="B15" s="1309" t="s">
        <v>106</v>
      </c>
      <c r="C15" s="1036">
        <v>161.8323</v>
      </c>
      <c r="D15" s="1036">
        <v>162.5429</v>
      </c>
      <c r="E15" s="1036">
        <v>157.6952</v>
      </c>
      <c r="F15" s="1036">
        <v>156.43700000000001</v>
      </c>
      <c r="G15" s="1036">
        <v>150.82160000000002</v>
      </c>
      <c r="H15" s="1036">
        <v>146.75470000000001</v>
      </c>
      <c r="I15" s="1036">
        <v>146.1832</v>
      </c>
      <c r="J15" s="1036">
        <v>141.49549999999999</v>
      </c>
      <c r="K15" s="1036">
        <v>142.625</v>
      </c>
      <c r="L15" s="1036">
        <v>145.24260000000001</v>
      </c>
      <c r="M15" s="1036">
        <v>142.42570000000001</v>
      </c>
      <c r="N15" s="1036">
        <v>143.5942</v>
      </c>
      <c r="O15" s="1283">
        <v>146.8603</v>
      </c>
      <c r="P15" s="1282">
        <v>-9.2515523786042775E-2</v>
      </c>
      <c r="Q15" s="1307"/>
      <c r="R15" s="1308"/>
    </row>
    <row r="16" spans="1:19" ht="15.95" customHeight="1">
      <c r="A16" s="323" t="s">
        <v>113</v>
      </c>
      <c r="B16" s="1309" t="s">
        <v>106</v>
      </c>
      <c r="C16" s="1036">
        <v>165.97900000000001</v>
      </c>
      <c r="D16" s="1036">
        <v>169.00190000000001</v>
      </c>
      <c r="E16" s="1036">
        <v>163.1103</v>
      </c>
      <c r="F16" s="1036">
        <v>158.4753</v>
      </c>
      <c r="G16" s="1036">
        <v>153.83000000000001</v>
      </c>
      <c r="H16" s="1036">
        <v>149.5993</v>
      </c>
      <c r="I16" s="1036">
        <v>145.61420000000001</v>
      </c>
      <c r="J16" s="1036">
        <v>140.3065</v>
      </c>
      <c r="K16" s="1036">
        <v>138.4461</v>
      </c>
      <c r="L16" s="1036">
        <v>138.83450000000002</v>
      </c>
      <c r="M16" s="1036">
        <v>139.40100000000001</v>
      </c>
      <c r="N16" s="1036">
        <v>140.19900000000001</v>
      </c>
      <c r="O16" s="1283">
        <v>140.66400000000002</v>
      </c>
      <c r="P16" s="1282">
        <v>-0.15251929460955904</v>
      </c>
      <c r="Q16" s="1307"/>
      <c r="R16" s="1308"/>
    </row>
    <row r="17" spans="1:18" ht="15.95" customHeight="1">
      <c r="A17" s="323" t="s">
        <v>110</v>
      </c>
      <c r="B17" s="1309" t="s">
        <v>106</v>
      </c>
      <c r="C17" s="1036">
        <v>189.67700000000002</v>
      </c>
      <c r="D17" s="1036">
        <v>198.8306</v>
      </c>
      <c r="E17" s="1036">
        <v>202.8</v>
      </c>
      <c r="F17" s="1036">
        <v>201.994</v>
      </c>
      <c r="G17" s="1036">
        <v>196.929</v>
      </c>
      <c r="H17" s="1036">
        <v>194.506</v>
      </c>
      <c r="I17" s="1036">
        <v>193.7</v>
      </c>
      <c r="J17" s="1036">
        <v>181.80030000000002</v>
      </c>
      <c r="K17" s="1036">
        <v>167.67500000000001</v>
      </c>
      <c r="L17" s="1036">
        <v>159.29420000000002</v>
      </c>
      <c r="M17" s="1036">
        <v>159.18800000000002</v>
      </c>
      <c r="N17" s="1036">
        <v>163.06870000000001</v>
      </c>
      <c r="O17" s="1283">
        <v>168.256</v>
      </c>
      <c r="P17" s="1282">
        <v>-0.11293409322163472</v>
      </c>
      <c r="Q17" s="1307"/>
      <c r="R17" s="1308"/>
    </row>
    <row r="18" spans="1:18" ht="15.95" customHeight="1">
      <c r="A18" s="323" t="s">
        <v>111</v>
      </c>
      <c r="B18" s="1310" t="s">
        <v>106</v>
      </c>
      <c r="C18" s="1036">
        <v>170.63230000000001</v>
      </c>
      <c r="D18" s="1036">
        <v>174.9435</v>
      </c>
      <c r="E18" s="1036">
        <v>175.5061</v>
      </c>
      <c r="F18" s="1036">
        <v>169.173</v>
      </c>
      <c r="G18" s="1036">
        <v>144.55840000000001</v>
      </c>
      <c r="H18" s="1036">
        <v>128.94130000000001</v>
      </c>
      <c r="I18" s="1036">
        <v>126.51870000000001</v>
      </c>
      <c r="J18" s="1036">
        <v>123.5184</v>
      </c>
      <c r="K18" s="1036">
        <v>127.08320000000001</v>
      </c>
      <c r="L18" s="1036">
        <v>140.0523</v>
      </c>
      <c r="M18" s="1036">
        <v>140.71469999999999</v>
      </c>
      <c r="N18" s="1036">
        <v>141.5865</v>
      </c>
      <c r="O18" s="1283">
        <v>147.143</v>
      </c>
      <c r="P18" s="1282">
        <v>-0.13766033746248518</v>
      </c>
      <c r="Q18" s="1307"/>
      <c r="R18" s="1308"/>
    </row>
    <row r="19" spans="1:18" ht="15.95" customHeight="1">
      <c r="A19" s="323" t="s">
        <v>112</v>
      </c>
      <c r="B19" s="1309" t="s">
        <v>106</v>
      </c>
      <c r="C19" s="1036">
        <v>159.63330000000002</v>
      </c>
      <c r="D19" s="1036">
        <v>159.96770000000001</v>
      </c>
      <c r="E19" s="1036">
        <v>157.22580000000002</v>
      </c>
      <c r="F19" s="1036">
        <v>148.0667</v>
      </c>
      <c r="G19" s="1036">
        <v>135.45160000000001</v>
      </c>
      <c r="H19" s="1036">
        <v>130.16670000000002</v>
      </c>
      <c r="I19" s="1036">
        <v>128.87100000000001</v>
      </c>
      <c r="J19" s="1036">
        <v>124.03230000000001</v>
      </c>
      <c r="K19" s="1036">
        <v>125.71430000000001</v>
      </c>
      <c r="L19" s="1036">
        <v>134.03229999999999</v>
      </c>
      <c r="M19" s="1036">
        <v>131.33330000000001</v>
      </c>
      <c r="N19" s="1036">
        <v>130</v>
      </c>
      <c r="O19" s="1283">
        <v>131.1</v>
      </c>
      <c r="P19" s="1282">
        <v>-0.17874278111145991</v>
      </c>
      <c r="Q19" s="1307"/>
      <c r="R19" s="1308"/>
    </row>
    <row r="20" spans="1:18" ht="15.95" customHeight="1">
      <c r="A20" s="323" t="s">
        <v>253</v>
      </c>
      <c r="B20" s="1309" t="s">
        <v>256</v>
      </c>
      <c r="C20" s="1036">
        <v>183.52610000000001</v>
      </c>
      <c r="D20" s="1036">
        <v>178.49210000000002</v>
      </c>
      <c r="E20" s="1036">
        <v>174.7139</v>
      </c>
      <c r="F20" s="1036">
        <v>170.07340000000002</v>
      </c>
      <c r="G20" s="1036">
        <v>155.08410000000001</v>
      </c>
      <c r="H20" s="1036">
        <v>149.61960000000002</v>
      </c>
      <c r="I20" s="1036">
        <v>147.8296</v>
      </c>
      <c r="J20" s="1036">
        <v>140.88480000000001</v>
      </c>
      <c r="K20" s="1036">
        <v>143.3826</v>
      </c>
      <c r="L20" s="1036">
        <v>152.10140000000001</v>
      </c>
      <c r="M20" s="1036">
        <v>148.46120000000002</v>
      </c>
      <c r="N20" s="1036">
        <v>145.35580000000002</v>
      </c>
      <c r="O20" s="1283">
        <v>148.2029</v>
      </c>
      <c r="P20" s="1282">
        <v>-0.19246962693589642</v>
      </c>
      <c r="Q20" s="1307"/>
      <c r="R20" s="1308"/>
    </row>
    <row r="21" spans="1:18" ht="15.95" customHeight="1">
      <c r="A21" s="323"/>
      <c r="B21" s="1310" t="s">
        <v>257</v>
      </c>
      <c r="C21" s="1037">
        <v>1359.9333000000001</v>
      </c>
      <c r="D21" s="1037">
        <v>1322.8710000000001</v>
      </c>
      <c r="E21" s="1037">
        <v>1293.8710000000001</v>
      </c>
      <c r="F21" s="1037">
        <v>1268.5333000000001</v>
      </c>
      <c r="G21" s="1037">
        <v>1164.2903000000001</v>
      </c>
      <c r="H21" s="1037">
        <v>1129.6000000000001</v>
      </c>
      <c r="I21" s="1037">
        <v>1114.5161000000001</v>
      </c>
      <c r="J21" s="1037">
        <v>1047.7097000000001</v>
      </c>
      <c r="K21" s="1037">
        <v>1066.5357000000001</v>
      </c>
      <c r="L21" s="1037">
        <v>1131.3226</v>
      </c>
      <c r="M21" s="1037">
        <v>1101.8</v>
      </c>
      <c r="N21" s="1037">
        <v>1074.5806</v>
      </c>
      <c r="O21" s="1281">
        <v>1094.1333</v>
      </c>
      <c r="P21" s="1280">
        <v>-0.19545076218076296</v>
      </c>
      <c r="Q21" s="1307"/>
      <c r="R21" s="1308"/>
    </row>
    <row r="22" spans="1:18" ht="15.95" customHeight="1">
      <c r="A22" s="323" t="s">
        <v>114</v>
      </c>
      <c r="B22" s="1309" t="s">
        <v>106</v>
      </c>
      <c r="C22" s="1036">
        <v>178</v>
      </c>
      <c r="D22" s="1036">
        <v>177.45160000000001</v>
      </c>
      <c r="E22" s="1036">
        <v>183.06450000000001</v>
      </c>
      <c r="F22" s="1036" t="s">
        <v>443</v>
      </c>
      <c r="G22" s="1036" t="s">
        <v>443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 t="s">
        <v>443</v>
      </c>
      <c r="N22" s="1036" t="s">
        <v>443</v>
      </c>
      <c r="O22" s="1283" t="s">
        <v>443</v>
      </c>
      <c r="P22" s="1282" t="s">
        <v>469</v>
      </c>
      <c r="Q22" s="1307"/>
      <c r="R22" s="1308"/>
    </row>
    <row r="23" spans="1:18" ht="15.95" customHeight="1">
      <c r="A23" s="323" t="s">
        <v>129</v>
      </c>
      <c r="B23" s="1309" t="s">
        <v>106</v>
      </c>
      <c r="C23" s="1038">
        <v>209.28970000000001</v>
      </c>
      <c r="D23" s="1038">
        <v>211.8177</v>
      </c>
      <c r="E23" s="1038">
        <v>211.66680000000002</v>
      </c>
      <c r="F23" s="1038">
        <v>211.03530000000001</v>
      </c>
      <c r="G23" s="1038">
        <v>195.51260000000002</v>
      </c>
      <c r="H23" s="1038">
        <v>194.17230000000001</v>
      </c>
      <c r="I23" s="1038">
        <v>193.8306</v>
      </c>
      <c r="J23" s="1038">
        <v>174.4442</v>
      </c>
      <c r="K23" s="1038">
        <v>164.87139999999999</v>
      </c>
      <c r="L23" s="1038">
        <v>174.65479999999999</v>
      </c>
      <c r="M23" s="1038">
        <v>189.18470000000002</v>
      </c>
      <c r="N23" s="1038">
        <v>200.71</v>
      </c>
      <c r="O23" s="1284">
        <v>202.29670000000002</v>
      </c>
      <c r="P23" s="1282">
        <v>-3.341301554734899E-2</v>
      </c>
      <c r="Q23" s="1307"/>
      <c r="R23" s="1308"/>
    </row>
    <row r="24" spans="1:18" ht="15.95" customHeight="1">
      <c r="A24" s="323" t="s">
        <v>131</v>
      </c>
      <c r="B24" s="1309" t="s">
        <v>106</v>
      </c>
      <c r="C24" s="1038">
        <v>183.24930000000001</v>
      </c>
      <c r="D24" s="1038">
        <v>172.32160000000002</v>
      </c>
      <c r="E24" s="1038">
        <v>168.0506</v>
      </c>
      <c r="F24" s="1038">
        <v>167.1575</v>
      </c>
      <c r="G24" s="1038">
        <v>154.90880000000001</v>
      </c>
      <c r="H24" s="1038">
        <v>148.00700000000001</v>
      </c>
      <c r="I24" s="1038">
        <v>145.3458</v>
      </c>
      <c r="J24" s="1038">
        <v>139.3426</v>
      </c>
      <c r="K24" s="1038">
        <v>141.44210000000001</v>
      </c>
      <c r="L24" s="1038">
        <v>148.86510000000001</v>
      </c>
      <c r="M24" s="1038">
        <v>147.0377</v>
      </c>
      <c r="N24" s="1038">
        <v>140.8612</v>
      </c>
      <c r="O24" s="1284">
        <v>145.09790000000001</v>
      </c>
      <c r="P24" s="1282">
        <v>-0.20819397400153772</v>
      </c>
      <c r="Q24" s="1307"/>
      <c r="R24" s="1308"/>
    </row>
    <row r="25" spans="1:18" ht="15.95" customHeight="1">
      <c r="A25" s="323" t="s">
        <v>130</v>
      </c>
      <c r="B25" s="1309" t="s">
        <v>106</v>
      </c>
      <c r="C25" s="1038">
        <v>182.93600000000001</v>
      </c>
      <c r="D25" s="1038">
        <v>175.4974</v>
      </c>
      <c r="E25" s="1038">
        <v>173.28579999999999</v>
      </c>
      <c r="F25" s="1038">
        <v>167.95430000000002</v>
      </c>
      <c r="G25" s="1038">
        <v>151.41679999999999</v>
      </c>
      <c r="H25" s="1038">
        <v>145.1747</v>
      </c>
      <c r="I25" s="1038">
        <v>143.12710000000001</v>
      </c>
      <c r="J25" s="1038">
        <v>138.5635</v>
      </c>
      <c r="K25" s="1038">
        <v>143.70430000000002</v>
      </c>
      <c r="L25" s="1038">
        <v>151.94</v>
      </c>
      <c r="M25" s="1038">
        <v>148.68600000000001</v>
      </c>
      <c r="N25" s="1038">
        <v>143.38230000000001</v>
      </c>
      <c r="O25" s="1284">
        <v>147.191</v>
      </c>
      <c r="P25" s="1282">
        <v>-0.1953962041369659</v>
      </c>
      <c r="Q25" s="1307"/>
      <c r="R25" s="1308"/>
    </row>
    <row r="26" spans="1:18" ht="15.95" customHeight="1">
      <c r="A26" s="323" t="s">
        <v>115</v>
      </c>
      <c r="B26" s="1309" t="s">
        <v>106</v>
      </c>
      <c r="C26" s="1038">
        <v>183.33</v>
      </c>
      <c r="D26" s="1038">
        <v>176.2226</v>
      </c>
      <c r="E26" s="1038">
        <v>172.56450000000001</v>
      </c>
      <c r="F26" s="1038">
        <v>167.26330000000002</v>
      </c>
      <c r="G26" s="1038">
        <v>152.12900000000002</v>
      </c>
      <c r="H26" s="1038">
        <v>147.41330000000002</v>
      </c>
      <c r="I26" s="1038">
        <v>143.8903</v>
      </c>
      <c r="J26" s="1038">
        <v>136.12260000000001</v>
      </c>
      <c r="K26" s="1038">
        <v>142.71430000000001</v>
      </c>
      <c r="L26" s="1038">
        <v>150.59350000000001</v>
      </c>
      <c r="M26" s="1038">
        <v>146.33670000000001</v>
      </c>
      <c r="N26" s="1038">
        <v>141.93550000000002</v>
      </c>
      <c r="O26" s="1284">
        <v>146.96</v>
      </c>
      <c r="P26" s="1282">
        <v>-0.19838542518954894</v>
      </c>
      <c r="Q26" s="1307"/>
      <c r="R26" s="1308"/>
    </row>
    <row r="27" spans="1:18" ht="15.95" customHeight="1">
      <c r="A27" s="323" t="s">
        <v>132</v>
      </c>
      <c r="B27" s="1309" t="s">
        <v>106</v>
      </c>
      <c r="C27" s="1038">
        <v>188.37460000000002</v>
      </c>
      <c r="D27" s="1038">
        <v>182.85490000000001</v>
      </c>
      <c r="E27" s="1038">
        <v>178.14700000000002</v>
      </c>
      <c r="F27" s="1038">
        <v>173.45660000000001</v>
      </c>
      <c r="G27" s="1038">
        <v>158.10500000000002</v>
      </c>
      <c r="H27" s="1038">
        <v>151.94150000000002</v>
      </c>
      <c r="I27" s="1038">
        <v>149.64500000000001</v>
      </c>
      <c r="J27" s="1038">
        <v>142.21980000000002</v>
      </c>
      <c r="K27" s="1038">
        <v>146.4693</v>
      </c>
      <c r="L27" s="1038">
        <v>156.43470000000002</v>
      </c>
      <c r="M27" s="1038">
        <v>151.57830000000001</v>
      </c>
      <c r="N27" s="1038">
        <v>144.13630000000001</v>
      </c>
      <c r="O27" s="1284">
        <v>149.6987</v>
      </c>
      <c r="P27" s="1282">
        <v>-0.20531377372533244</v>
      </c>
      <c r="Q27" s="1307"/>
      <c r="R27" s="1308"/>
    </row>
    <row r="28" spans="1:18" ht="15.95" customHeight="1">
      <c r="A28" s="323"/>
      <c r="B28" s="1309" t="s">
        <v>137</v>
      </c>
      <c r="C28" s="1039">
        <v>58053.133000000002</v>
      </c>
      <c r="D28" s="1039">
        <v>56123.586799999997</v>
      </c>
      <c r="E28" s="1039">
        <v>54227.327700000002</v>
      </c>
      <c r="F28" s="1039">
        <v>53424.666299999997</v>
      </c>
      <c r="G28" s="1039">
        <v>48998.125500000002</v>
      </c>
      <c r="H28" s="1039">
        <v>47383.4277</v>
      </c>
      <c r="I28" s="1039">
        <v>46828.813500000004</v>
      </c>
      <c r="J28" s="1039">
        <v>43982.373899999999</v>
      </c>
      <c r="K28" s="1039">
        <v>45639.380400000002</v>
      </c>
      <c r="L28" s="1039">
        <v>48851.882599999997</v>
      </c>
      <c r="M28" s="1039">
        <v>47253.9303</v>
      </c>
      <c r="N28" s="1039">
        <v>45622.81</v>
      </c>
      <c r="O28" s="1285">
        <v>48263.571299999996</v>
      </c>
      <c r="P28" s="1280">
        <v>-0.1686310659581457</v>
      </c>
      <c r="Q28" s="1307"/>
      <c r="R28" s="1308"/>
    </row>
    <row r="29" spans="1:18" ht="15.95" customHeight="1">
      <c r="A29" s="323" t="s">
        <v>133</v>
      </c>
      <c r="B29" s="1309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4">
        <v>218</v>
      </c>
      <c r="P29" s="1282">
        <v>0</v>
      </c>
      <c r="Q29" s="1307"/>
      <c r="R29" s="1308"/>
    </row>
    <row r="30" spans="1:18" ht="15.95" customHeight="1">
      <c r="A30" s="323" t="s">
        <v>116</v>
      </c>
      <c r="B30" s="1310" t="s">
        <v>106</v>
      </c>
      <c r="C30" s="1038">
        <v>165.0497</v>
      </c>
      <c r="D30" s="1038">
        <v>157.36610000000002</v>
      </c>
      <c r="E30" s="1038">
        <v>152.49610000000001</v>
      </c>
      <c r="F30" s="1038">
        <v>147.285</v>
      </c>
      <c r="G30" s="1038">
        <v>136.42350000000002</v>
      </c>
      <c r="H30" s="1038">
        <v>131.56370000000001</v>
      </c>
      <c r="I30" s="1038">
        <v>126.80940000000001</v>
      </c>
      <c r="J30" s="1038">
        <v>119.04610000000001</v>
      </c>
      <c r="K30" s="1038">
        <v>124.83460000000001</v>
      </c>
      <c r="L30" s="1038">
        <v>132.77370000000002</v>
      </c>
      <c r="M30" s="1038">
        <v>127.66630000000001</v>
      </c>
      <c r="N30" s="1038">
        <v>126.6349</v>
      </c>
      <c r="O30" s="1284">
        <v>130.69110000000001</v>
      </c>
      <c r="P30" s="1282">
        <v>-0.2081712356944605</v>
      </c>
      <c r="Q30" s="1307"/>
      <c r="R30" s="1308"/>
    </row>
    <row r="31" spans="1:18" ht="15.95" customHeight="1">
      <c r="A31" s="323" t="s">
        <v>117</v>
      </c>
      <c r="B31" s="1311" t="s">
        <v>106</v>
      </c>
      <c r="C31" s="1038">
        <v>183.19730000000001</v>
      </c>
      <c r="D31" s="1038">
        <v>180.17230000000001</v>
      </c>
      <c r="E31" s="1038">
        <v>178.3081</v>
      </c>
      <c r="F31" s="1038">
        <v>172.9487</v>
      </c>
      <c r="G31" s="1038">
        <v>157.9145</v>
      </c>
      <c r="H31" s="1038">
        <v>152.23330000000001</v>
      </c>
      <c r="I31" s="1038">
        <v>148.09900000000002</v>
      </c>
      <c r="J31" s="1038">
        <v>139.75970000000001</v>
      </c>
      <c r="K31" s="1038">
        <v>147.71790000000001</v>
      </c>
      <c r="L31" s="1038">
        <v>155.29390000000001</v>
      </c>
      <c r="M31" s="1038">
        <v>151.57330000000002</v>
      </c>
      <c r="N31" s="1038">
        <v>148.6729</v>
      </c>
      <c r="O31" s="1284">
        <v>153.3263</v>
      </c>
      <c r="P31" s="1282">
        <v>-0.16305371312786821</v>
      </c>
      <c r="Q31" s="1307"/>
      <c r="R31" s="1308"/>
    </row>
    <row r="32" spans="1:18" ht="15.95" customHeight="1">
      <c r="A32" s="323" t="s">
        <v>134</v>
      </c>
      <c r="B32" s="1311" t="s">
        <v>106</v>
      </c>
      <c r="C32" s="1038">
        <v>178.88910000000001</v>
      </c>
      <c r="D32" s="1038">
        <v>172.25730000000001</v>
      </c>
      <c r="E32" s="1038">
        <v>169.62440000000001</v>
      </c>
      <c r="F32" s="1038">
        <v>165.2722</v>
      </c>
      <c r="G32" s="1038">
        <v>149.69730000000001</v>
      </c>
      <c r="H32" s="1038">
        <v>144.87270000000001</v>
      </c>
      <c r="I32" s="1038">
        <v>142.45920000000001</v>
      </c>
      <c r="J32" s="1038">
        <v>134.6943</v>
      </c>
      <c r="K32" s="1038">
        <v>140.82750000000001</v>
      </c>
      <c r="L32" s="1038">
        <v>146.08110000000002</v>
      </c>
      <c r="M32" s="1038">
        <v>142.57680000000002</v>
      </c>
      <c r="N32" s="1038">
        <v>137.94390000000001</v>
      </c>
      <c r="O32" s="1284">
        <v>143.1388</v>
      </c>
      <c r="P32" s="1282">
        <v>-0.19984616167223157</v>
      </c>
      <c r="Q32" s="1307"/>
      <c r="R32" s="1308"/>
    </row>
    <row r="33" spans="1:23" ht="15.95" customHeight="1">
      <c r="A33" s="323"/>
      <c r="B33" s="1310" t="s">
        <v>138</v>
      </c>
      <c r="C33" s="1039">
        <v>752.79970000000003</v>
      </c>
      <c r="D33" s="1039">
        <v>729.38740000000007</v>
      </c>
      <c r="E33" s="1039">
        <v>723.57389999999998</v>
      </c>
      <c r="F33" s="1039">
        <v>705.21580000000006</v>
      </c>
      <c r="G33" s="1039">
        <v>638.44320000000005</v>
      </c>
      <c r="H33" s="1039">
        <v>612.69000000000005</v>
      </c>
      <c r="I33" s="1039">
        <v>598.74710000000005</v>
      </c>
      <c r="J33" s="1039">
        <v>560.9221</v>
      </c>
      <c r="K33" s="1039">
        <v>586.68389999999999</v>
      </c>
      <c r="L33" s="1039">
        <v>614.54470000000003</v>
      </c>
      <c r="M33" s="1039">
        <v>597.9914</v>
      </c>
      <c r="N33" s="1039">
        <v>590.20650000000001</v>
      </c>
      <c r="O33" s="1285">
        <v>615.88700000000006</v>
      </c>
      <c r="P33" s="1280">
        <v>-0.18187135303056046</v>
      </c>
      <c r="Q33" s="1307"/>
      <c r="R33" s="1308"/>
    </row>
    <row r="34" spans="1:23" ht="15.95" customHeight="1">
      <c r="A34" s="323" t="s">
        <v>118</v>
      </c>
      <c r="B34" s="1309" t="s">
        <v>106</v>
      </c>
      <c r="C34" s="1038">
        <v>193</v>
      </c>
      <c r="D34" s="1038">
        <v>198.87100000000001</v>
      </c>
      <c r="E34" s="1038">
        <v>198.74190000000002</v>
      </c>
      <c r="F34" s="1038">
        <v>188.9667</v>
      </c>
      <c r="G34" s="1038">
        <v>161.25810000000001</v>
      </c>
      <c r="H34" s="1038">
        <v>145.5333</v>
      </c>
      <c r="I34" s="1038">
        <v>144</v>
      </c>
      <c r="J34" s="1038">
        <v>143.22580000000002</v>
      </c>
      <c r="K34" s="1038">
        <v>150.32140000000001</v>
      </c>
      <c r="L34" s="1038">
        <v>164.12900000000002</v>
      </c>
      <c r="M34" s="1038">
        <v>165</v>
      </c>
      <c r="N34" s="1038">
        <v>165.3871</v>
      </c>
      <c r="O34" s="1284">
        <v>172.0333</v>
      </c>
      <c r="P34" s="1282">
        <v>-0.10863575129533676</v>
      </c>
      <c r="Q34" s="1307"/>
      <c r="R34" s="1308"/>
    </row>
    <row r="35" spans="1:23" ht="15.95" customHeight="1">
      <c r="A35" s="323" t="s">
        <v>153</v>
      </c>
      <c r="B35" s="1309" t="s">
        <v>106</v>
      </c>
      <c r="C35" s="1036">
        <v>187.9701</v>
      </c>
      <c r="D35" s="1036">
        <v>187.87140000000002</v>
      </c>
      <c r="E35" s="1036">
        <v>186.83850000000001</v>
      </c>
      <c r="F35" s="1036">
        <v>182.74040000000002</v>
      </c>
      <c r="G35" s="1036">
        <v>164.2628</v>
      </c>
      <c r="H35" s="1036">
        <v>146.45650000000001</v>
      </c>
      <c r="I35" s="1036">
        <v>151.2406</v>
      </c>
      <c r="J35" s="1036">
        <v>151.46110000000002</v>
      </c>
      <c r="K35" s="1036">
        <v>139.30590000000001</v>
      </c>
      <c r="L35" s="1036">
        <v>145.28620000000001</v>
      </c>
      <c r="M35" s="1036">
        <v>152.71200000000002</v>
      </c>
      <c r="N35" s="1036">
        <v>148.88580000000002</v>
      </c>
      <c r="O35" s="1283">
        <v>157.39160000000001</v>
      </c>
      <c r="P35" s="1282">
        <v>-0.1626774683845994</v>
      </c>
      <c r="Q35" s="1307"/>
      <c r="R35" s="1308"/>
      <c r="T35" s="1312"/>
    </row>
    <row r="36" spans="1:23" ht="15.95" customHeight="1">
      <c r="A36" s="323"/>
      <c r="B36" s="1309" t="s">
        <v>157</v>
      </c>
      <c r="C36" s="1037">
        <v>859.25570000000005</v>
      </c>
      <c r="D36" s="1037">
        <v>858.29060000000004</v>
      </c>
      <c r="E36" s="1037">
        <v>855.45609999999999</v>
      </c>
      <c r="F36" s="1037">
        <v>840.38700000000006</v>
      </c>
      <c r="G36" s="1037">
        <v>753.93420000000003</v>
      </c>
      <c r="H36" s="1037">
        <v>678.45569999999998</v>
      </c>
      <c r="I36" s="1037">
        <v>701.29740000000004</v>
      </c>
      <c r="J36" s="1037">
        <v>704.13</v>
      </c>
      <c r="K36" s="1037">
        <v>648.58609999999999</v>
      </c>
      <c r="L36" s="1037">
        <v>677.19290000000001</v>
      </c>
      <c r="M36" s="1037">
        <v>711.40470000000005</v>
      </c>
      <c r="N36" s="1037">
        <v>691.19290000000001</v>
      </c>
      <c r="O36" s="1281">
        <v>733.61030000000005</v>
      </c>
      <c r="P36" s="1280">
        <v>-0.14622585570279023</v>
      </c>
      <c r="Q36" s="1307"/>
      <c r="R36" s="1308"/>
      <c r="W36" s="1312"/>
    </row>
    <row r="37" spans="1:23" ht="15.95" customHeight="1">
      <c r="A37" s="323" t="s">
        <v>139</v>
      </c>
      <c r="B37" s="1309" t="s">
        <v>106</v>
      </c>
      <c r="C37" s="1036">
        <v>181.6823</v>
      </c>
      <c r="D37" s="1036">
        <v>177.0797</v>
      </c>
      <c r="E37" s="1036">
        <v>177.6748</v>
      </c>
      <c r="F37" s="1036">
        <v>172.26230000000001</v>
      </c>
      <c r="G37" s="1036">
        <v>161.7535</v>
      </c>
      <c r="H37" s="1036">
        <v>157.32</v>
      </c>
      <c r="I37" s="1036">
        <v>154.97450000000001</v>
      </c>
      <c r="J37" s="1036">
        <v>149.6771</v>
      </c>
      <c r="K37" s="1036">
        <v>152.25390000000002</v>
      </c>
      <c r="L37" s="1036">
        <v>160.1165</v>
      </c>
      <c r="M37" s="1036">
        <v>155.613</v>
      </c>
      <c r="N37" s="1036">
        <v>155.57420000000002</v>
      </c>
      <c r="O37" s="1283">
        <v>159.03400000000002</v>
      </c>
      <c r="P37" s="1282">
        <v>-0.12465881376446675</v>
      </c>
      <c r="Q37" s="1307"/>
      <c r="R37" s="1308"/>
      <c r="V37" s="1313"/>
    </row>
    <row r="38" spans="1:23" ht="15.95" customHeight="1">
      <c r="A38" s="323" t="s">
        <v>135</v>
      </c>
      <c r="B38" s="1309" t="s">
        <v>106</v>
      </c>
      <c r="C38" s="1036">
        <v>187.38900000000001</v>
      </c>
      <c r="D38" s="1036">
        <v>182.13060000000002</v>
      </c>
      <c r="E38" s="1036">
        <v>175.5523</v>
      </c>
      <c r="F38" s="1036">
        <v>174.9923</v>
      </c>
      <c r="G38" s="1036">
        <v>163.16290000000001</v>
      </c>
      <c r="H38" s="1036">
        <v>154.92670000000001</v>
      </c>
      <c r="I38" s="1036">
        <v>153.38840000000002</v>
      </c>
      <c r="J38" s="1036">
        <v>145.66740000000001</v>
      </c>
      <c r="K38" s="1036">
        <v>146.4425</v>
      </c>
      <c r="L38" s="1036">
        <v>150.45770000000002</v>
      </c>
      <c r="M38" s="1036">
        <v>146.75</v>
      </c>
      <c r="N38" s="1036">
        <v>138.54</v>
      </c>
      <c r="O38" s="1283">
        <v>149.2647</v>
      </c>
      <c r="P38" s="1282">
        <v>-0.20345004242511566</v>
      </c>
      <c r="Q38" s="1307"/>
      <c r="R38" s="1308"/>
      <c r="V38" s="1313"/>
    </row>
    <row r="39" spans="1:23" ht="15.95" customHeight="1">
      <c r="A39" s="323" t="s">
        <v>119</v>
      </c>
      <c r="B39" s="1309" t="s">
        <v>106</v>
      </c>
      <c r="C39" s="1036">
        <v>155.333</v>
      </c>
      <c r="D39" s="1036">
        <v>155.779</v>
      </c>
      <c r="E39" s="1036">
        <v>156.1619</v>
      </c>
      <c r="F39" s="1036">
        <v>156.3563</v>
      </c>
      <c r="G39" s="1036">
        <v>156.56810000000002</v>
      </c>
      <c r="H39" s="1036">
        <v>158.29900000000001</v>
      </c>
      <c r="I39" s="1036">
        <v>159.4487</v>
      </c>
      <c r="J39" s="1036">
        <v>157.9281</v>
      </c>
      <c r="K39" s="1036">
        <v>156.79390000000001</v>
      </c>
      <c r="L39" s="1036">
        <v>157.41390000000001</v>
      </c>
      <c r="M39" s="1036">
        <v>157.6293</v>
      </c>
      <c r="N39" s="1036">
        <v>157.63840000000002</v>
      </c>
      <c r="O39" s="1283">
        <v>157.56870000000001</v>
      </c>
      <c r="P39" s="1282">
        <v>1.4392949341093031E-2</v>
      </c>
      <c r="Q39" s="1307"/>
      <c r="R39" s="1308"/>
      <c r="V39" s="1313"/>
    </row>
    <row r="40" spans="1:23" ht="15.95" customHeight="1">
      <c r="A40" s="323" t="s">
        <v>120</v>
      </c>
      <c r="B40" s="1309" t="s">
        <v>106</v>
      </c>
      <c r="C40" s="1036">
        <v>175.0608</v>
      </c>
      <c r="D40" s="1036">
        <v>179.57480000000001</v>
      </c>
      <c r="E40" s="1036">
        <v>181.1636</v>
      </c>
      <c r="F40" s="1036">
        <v>181.41320000000002</v>
      </c>
      <c r="G40" s="1036">
        <v>180.61160000000001</v>
      </c>
      <c r="H40" s="1036">
        <v>178.1217</v>
      </c>
      <c r="I40" s="1036">
        <v>176.0453</v>
      </c>
      <c r="J40" s="1036">
        <v>177.4931</v>
      </c>
      <c r="K40" s="1036">
        <v>172.6763</v>
      </c>
      <c r="L40" s="1036">
        <v>167.77530000000002</v>
      </c>
      <c r="M40" s="1036">
        <v>162.8689</v>
      </c>
      <c r="N40" s="1036">
        <v>163.3931</v>
      </c>
      <c r="O40" s="1283">
        <v>166.608</v>
      </c>
      <c r="P40" s="1282">
        <v>-4.8284938718433756E-2</v>
      </c>
      <c r="Q40" s="1307"/>
      <c r="R40" s="1308"/>
      <c r="V40" s="1313"/>
    </row>
    <row r="41" spans="1:23" ht="15.95" customHeight="1">
      <c r="A41" s="1314"/>
      <c r="B41" s="1315" t="s">
        <v>121</v>
      </c>
      <c r="C41" s="1037">
        <v>1707</v>
      </c>
      <c r="D41" s="1037">
        <v>1723.7097000000001</v>
      </c>
      <c r="E41" s="1037">
        <v>1730.2581</v>
      </c>
      <c r="F41" s="1037">
        <v>1729.0333000000001</v>
      </c>
      <c r="G41" s="1037">
        <v>1736.8710000000001</v>
      </c>
      <c r="H41" s="1037">
        <v>1752.4</v>
      </c>
      <c r="I41" s="1037">
        <v>1749.1290000000001</v>
      </c>
      <c r="J41" s="1037">
        <v>1743.9677000000001</v>
      </c>
      <c r="K41" s="1037">
        <v>1714.4286000000002</v>
      </c>
      <c r="L41" s="1037">
        <v>1704.0645000000002</v>
      </c>
      <c r="M41" s="1037">
        <v>1687.9333000000001</v>
      </c>
      <c r="N41" s="1037">
        <v>1691.3871000000001</v>
      </c>
      <c r="O41" s="1281">
        <v>1711.7667000000001</v>
      </c>
      <c r="P41" s="1280">
        <v>2.7924428822496683E-3</v>
      </c>
      <c r="Q41" s="1307"/>
      <c r="R41" s="1308"/>
      <c r="V41" s="1313"/>
    </row>
    <row r="42" spans="1:23" ht="15.95" customHeight="1">
      <c r="A42" s="323" t="s">
        <v>122</v>
      </c>
      <c r="B42" s="1309" t="s">
        <v>106</v>
      </c>
      <c r="C42" s="1036">
        <v>183.98310000000001</v>
      </c>
      <c r="D42" s="1036">
        <v>184.4708</v>
      </c>
      <c r="E42" s="1036">
        <v>180.36940000000001</v>
      </c>
      <c r="F42" s="1036">
        <v>180.16380000000001</v>
      </c>
      <c r="G42" s="1036">
        <v>175.96340000000001</v>
      </c>
      <c r="H42" s="1036">
        <v>172.2542</v>
      </c>
      <c r="I42" s="1036">
        <v>170.0556</v>
      </c>
      <c r="J42" s="1036">
        <v>165.7946</v>
      </c>
      <c r="K42" s="1036">
        <v>163.37730000000002</v>
      </c>
      <c r="L42" s="1036">
        <v>163.1044</v>
      </c>
      <c r="M42" s="1036">
        <v>164.76340000000002</v>
      </c>
      <c r="N42" s="1036">
        <v>166.57990000000001</v>
      </c>
      <c r="O42" s="1283">
        <v>168.9727</v>
      </c>
      <c r="P42" s="1282">
        <v>-8.1585754343741379E-2</v>
      </c>
      <c r="Q42" s="1307"/>
      <c r="R42" s="1308"/>
      <c r="V42" s="1316"/>
    </row>
    <row r="43" spans="1:23" ht="15.95" customHeight="1">
      <c r="A43" s="1314"/>
      <c r="B43" s="1309" t="s">
        <v>123</v>
      </c>
      <c r="C43" s="1037">
        <v>161.2303</v>
      </c>
      <c r="D43" s="1037">
        <v>163.47030000000001</v>
      </c>
      <c r="E43" s="1037">
        <v>164.1052</v>
      </c>
      <c r="F43" s="1037">
        <v>161.5617</v>
      </c>
      <c r="G43" s="1037">
        <v>156.74260000000001</v>
      </c>
      <c r="H43" s="1037">
        <v>152.9093</v>
      </c>
      <c r="I43" s="1037">
        <v>150.16840000000002</v>
      </c>
      <c r="J43" s="1037">
        <v>146.54390000000001</v>
      </c>
      <c r="K43" s="1037">
        <v>144.4375</v>
      </c>
      <c r="L43" s="1037">
        <v>143.94390000000001</v>
      </c>
      <c r="M43" s="1037">
        <v>143.73430000000002</v>
      </c>
      <c r="N43" s="1037">
        <v>146.18680000000001</v>
      </c>
      <c r="O43" s="1281">
        <v>148.3563</v>
      </c>
      <c r="P43" s="1280">
        <v>-7.9848514826307393E-2</v>
      </c>
      <c r="Q43" s="1307"/>
      <c r="R43" s="1308"/>
    </row>
    <row r="44" spans="1:23" ht="10.5" customHeight="1" thickBot="1">
      <c r="A44" s="1314"/>
      <c r="B44" s="1317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79"/>
      <c r="Q44" s="1307"/>
      <c r="R44" s="1308"/>
    </row>
    <row r="45" spans="1:23" ht="19.5" customHeight="1" thickBot="1">
      <c r="A45" s="697" t="s">
        <v>140</v>
      </c>
      <c r="B45" s="1318" t="s">
        <v>106</v>
      </c>
      <c r="C45" s="1081">
        <v>176.7192</v>
      </c>
      <c r="D45" s="1081">
        <v>172.7191</v>
      </c>
      <c r="E45" s="1081">
        <v>170.16810000000001</v>
      </c>
      <c r="F45" s="1081">
        <v>165.32220000000001</v>
      </c>
      <c r="G45" s="1081">
        <v>151.38200000000001</v>
      </c>
      <c r="H45" s="1081">
        <v>145.65200000000002</v>
      </c>
      <c r="I45" s="1081">
        <v>142.785</v>
      </c>
      <c r="J45" s="1081">
        <v>136.3211</v>
      </c>
      <c r="K45" s="1081">
        <v>140.8031</v>
      </c>
      <c r="L45" s="1081">
        <v>146.74540000000002</v>
      </c>
      <c r="M45" s="1081">
        <v>143.7302</v>
      </c>
      <c r="N45" s="1081">
        <v>141.59530000000001</v>
      </c>
      <c r="O45" s="1278">
        <v>145.316</v>
      </c>
      <c r="P45" s="1277">
        <v>-0.17770112132694127</v>
      </c>
      <c r="Q45" s="1307"/>
      <c r="R45" s="1308"/>
    </row>
    <row r="49" spans="2:16">
      <c r="P49" s="1319"/>
    </row>
    <row r="50" spans="2:16">
      <c r="P50" s="1319"/>
    </row>
    <row r="51" spans="2:16">
      <c r="D51" s="1293" t="s">
        <v>442</v>
      </c>
      <c r="E51" s="1293" t="s">
        <v>441</v>
      </c>
      <c r="P51" s="1319"/>
    </row>
    <row r="52" spans="2:16" ht="15.75">
      <c r="K52" s="1275"/>
      <c r="L52" s="1274"/>
      <c r="M52" s="1320"/>
    </row>
    <row r="53" spans="2:16" ht="15.75">
      <c r="B53" s="1321" t="s">
        <v>440</v>
      </c>
      <c r="C53" s="1293" t="s">
        <v>106</v>
      </c>
      <c r="D53" s="1322">
        <f>+P7</f>
        <v>-0.25329988777809931</v>
      </c>
      <c r="E53" s="1323">
        <f>+(O7/N7)-1</f>
        <v>3.1535892740812255E-2</v>
      </c>
      <c r="F53" s="1324"/>
      <c r="G53" s="1325"/>
      <c r="I53" s="1467"/>
      <c r="J53" s="1275"/>
      <c r="K53" s="395"/>
      <c r="L53" s="395"/>
      <c r="M53" s="693"/>
      <c r="N53" s="1325"/>
      <c r="O53" s="1326"/>
      <c r="P53" s="1325"/>
    </row>
    <row r="54" spans="2:16" ht="15.75">
      <c r="B54" s="1321" t="s">
        <v>439</v>
      </c>
      <c r="C54" s="1293" t="s">
        <v>106</v>
      </c>
      <c r="D54" s="1322">
        <f>+P8</f>
        <v>-0.20211007566269734</v>
      </c>
      <c r="E54" s="1323">
        <f>+(O8/N8)-1</f>
        <v>0.10804853256638558</v>
      </c>
      <c r="F54" s="1325"/>
      <c r="G54" s="1325"/>
      <c r="I54" s="1467"/>
      <c r="J54" s="1275"/>
      <c r="K54" s="395"/>
      <c r="L54" s="395"/>
      <c r="M54" s="693"/>
      <c r="N54" s="1325"/>
      <c r="O54" s="1326"/>
      <c r="P54" s="1325"/>
    </row>
    <row r="55" spans="2:16" ht="15.75">
      <c r="B55" s="1321" t="s">
        <v>438</v>
      </c>
      <c r="C55" s="1293" t="s">
        <v>106</v>
      </c>
      <c r="D55" s="1322">
        <f>+P10</f>
        <v>-0.20576760014019058</v>
      </c>
      <c r="E55" s="1323">
        <f>+(O10/N10)-1</f>
        <v>4.2729238747905463E-2</v>
      </c>
      <c r="F55" s="1325"/>
      <c r="G55" s="1325"/>
      <c r="I55" s="1467"/>
      <c r="J55" s="1275"/>
      <c r="K55" s="395"/>
      <c r="L55" s="395"/>
      <c r="M55" s="693"/>
      <c r="N55" s="1325"/>
      <c r="O55" s="1326"/>
      <c r="P55" s="1325"/>
    </row>
    <row r="56" spans="2:16" ht="15.75">
      <c r="B56" s="1321" t="s">
        <v>437</v>
      </c>
      <c r="C56" s="1293" t="s">
        <v>106</v>
      </c>
      <c r="D56" s="1322">
        <f>+P12</f>
        <v>-0.22470174107975693</v>
      </c>
      <c r="E56" s="1323">
        <f>+(O12/N12)-1</f>
        <v>-3.0242633224895066E-3</v>
      </c>
      <c r="F56" s="1325"/>
      <c r="G56" s="1325"/>
      <c r="I56" s="1467"/>
      <c r="J56" s="1275"/>
      <c r="K56" s="395"/>
      <c r="L56" s="395"/>
      <c r="M56" s="693"/>
      <c r="N56" s="1325"/>
      <c r="O56" s="1326"/>
      <c r="P56" s="1326"/>
    </row>
    <row r="57" spans="2:16" ht="15.75">
      <c r="B57" s="1321" t="s">
        <v>436</v>
      </c>
      <c r="C57" s="1293" t="s">
        <v>106</v>
      </c>
      <c r="D57" s="1322">
        <f t="shared" ref="D57:D63" si="0">+P14</f>
        <v>-0.19767936694336863</v>
      </c>
      <c r="E57" s="1323">
        <f t="shared" ref="E57:E63" si="1">+(O14/N14)-1</f>
        <v>2.7366881761965001E-2</v>
      </c>
      <c r="F57" s="1325"/>
      <c r="G57" s="1325"/>
      <c r="I57" s="1467"/>
      <c r="J57" s="1275"/>
      <c r="K57" s="395"/>
      <c r="L57" s="395"/>
      <c r="M57" s="693"/>
      <c r="N57" s="1325"/>
      <c r="O57" s="1326"/>
      <c r="P57" s="1326"/>
    </row>
    <row r="58" spans="2:16" ht="15.75">
      <c r="B58" s="1321" t="s">
        <v>435</v>
      </c>
      <c r="C58" s="1293" t="s">
        <v>106</v>
      </c>
      <c r="D58" s="1322">
        <f t="shared" si="0"/>
        <v>-9.2515523786042775E-2</v>
      </c>
      <c r="E58" s="1323">
        <f t="shared" si="1"/>
        <v>2.2745347653317483E-2</v>
      </c>
      <c r="F58" s="1325"/>
      <c r="G58" s="1325"/>
      <c r="I58" s="1467"/>
      <c r="J58" s="1275"/>
      <c r="K58" s="395"/>
      <c r="L58" s="395"/>
      <c r="M58" s="693"/>
      <c r="N58" s="1326"/>
      <c r="O58" s="1326"/>
      <c r="P58" s="1326"/>
    </row>
    <row r="59" spans="2:16" ht="15.75">
      <c r="B59" s="1327" t="s">
        <v>434</v>
      </c>
      <c r="C59" s="1293" t="s">
        <v>106</v>
      </c>
      <c r="D59" s="1322">
        <f t="shared" si="0"/>
        <v>-0.15251929460955904</v>
      </c>
      <c r="E59" s="1323">
        <f t="shared" si="1"/>
        <v>3.3167140992447219E-3</v>
      </c>
      <c r="F59" s="1325"/>
      <c r="G59" s="1325"/>
      <c r="I59" s="1467"/>
      <c r="J59" s="1320"/>
      <c r="K59" s="1443"/>
      <c r="L59" s="1275"/>
      <c r="M59" s="1444"/>
      <c r="N59" s="1326"/>
      <c r="O59" s="1325"/>
      <c r="P59" s="1295"/>
    </row>
    <row r="60" spans="2:16" ht="15.75">
      <c r="B60" s="1327" t="s">
        <v>433</v>
      </c>
      <c r="C60" s="1293" t="s">
        <v>106</v>
      </c>
      <c r="D60" s="1322">
        <f t="shared" si="0"/>
        <v>-0.11293409322163472</v>
      </c>
      <c r="E60" s="1323">
        <f t="shared" si="1"/>
        <v>3.1810519124761516E-2</v>
      </c>
      <c r="F60" s="1325"/>
      <c r="G60" s="1325"/>
      <c r="J60" s="1325"/>
      <c r="K60" s="1275"/>
      <c r="L60" s="1275"/>
      <c r="M60" s="1444"/>
      <c r="N60" s="1326"/>
      <c r="O60" s="1325"/>
      <c r="P60" s="1295"/>
    </row>
    <row r="61" spans="2:16" ht="15.75">
      <c r="B61" s="1327" t="s">
        <v>432</v>
      </c>
      <c r="C61" s="1293" t="s">
        <v>106</v>
      </c>
      <c r="D61" s="1322">
        <f t="shared" si="0"/>
        <v>-0.13766033746248518</v>
      </c>
      <c r="E61" s="1323">
        <f t="shared" si="1"/>
        <v>3.9244560745551382E-2</v>
      </c>
      <c r="F61" s="1325"/>
      <c r="G61" s="1325"/>
      <c r="J61" s="1325"/>
      <c r="K61" s="1275"/>
      <c r="L61" s="1274"/>
      <c r="M61" s="1320"/>
      <c r="N61" s="1326"/>
      <c r="O61" s="1325"/>
      <c r="P61" s="1295"/>
    </row>
    <row r="62" spans="2:16" ht="15.75">
      <c r="B62" s="1327" t="s">
        <v>431</v>
      </c>
      <c r="C62" s="1293" t="s">
        <v>106</v>
      </c>
      <c r="D62" s="1322">
        <f t="shared" si="0"/>
        <v>-0.17874278111145991</v>
      </c>
      <c r="E62" s="1323">
        <f t="shared" si="1"/>
        <v>8.4615384615385203E-3</v>
      </c>
      <c r="F62" s="1325"/>
      <c r="G62" s="1325"/>
      <c r="J62" s="1325"/>
      <c r="K62" s="1275"/>
      <c r="L62" s="1274"/>
      <c r="M62" s="1320"/>
      <c r="N62" s="1326"/>
      <c r="O62" s="1326"/>
    </row>
    <row r="63" spans="2:16" ht="15.75">
      <c r="B63" s="1327" t="s">
        <v>430</v>
      </c>
      <c r="C63" s="1293" t="s">
        <v>106</v>
      </c>
      <c r="D63" s="1322">
        <f t="shared" si="0"/>
        <v>-0.19246962693589642</v>
      </c>
      <c r="E63" s="1323">
        <f t="shared" si="1"/>
        <v>1.9587109699096938E-2</v>
      </c>
      <c r="F63" s="1325"/>
      <c r="G63" s="1325"/>
      <c r="J63" s="1325"/>
      <c r="K63" s="1275"/>
      <c r="L63" s="1274"/>
      <c r="M63" s="1320"/>
      <c r="N63" s="1326"/>
      <c r="O63" s="1326"/>
    </row>
    <row r="64" spans="2:16" ht="15.75">
      <c r="B64" s="1321" t="s">
        <v>429</v>
      </c>
      <c r="C64" s="1293" t="s">
        <v>106</v>
      </c>
      <c r="D64" s="1322" t="str">
        <f t="shared" ref="D64:D69" si="2">+P22</f>
        <v/>
      </c>
      <c r="E64" s="1323" t="e">
        <f t="shared" ref="E64:E69" si="3">+(O22/N22)-1</f>
        <v>#VALUE!</v>
      </c>
      <c r="F64" s="1325"/>
      <c r="G64" s="1325"/>
      <c r="K64" s="1275"/>
      <c r="L64" s="1274"/>
      <c r="M64" s="1320"/>
      <c r="O64" s="1295"/>
    </row>
    <row r="65" spans="2:15" ht="15.75">
      <c r="B65" s="1321" t="s">
        <v>428</v>
      </c>
      <c r="C65" s="1293" t="s">
        <v>106</v>
      </c>
      <c r="D65" s="1322">
        <f t="shared" si="2"/>
        <v>-3.341301554734899E-2</v>
      </c>
      <c r="E65" s="1323">
        <f t="shared" si="3"/>
        <v>7.9054357032535272E-3</v>
      </c>
      <c r="F65" s="1325"/>
      <c r="G65" s="1325"/>
      <c r="K65" s="1275"/>
      <c r="L65" s="1274"/>
      <c r="M65" s="1320"/>
      <c r="O65" s="1295"/>
    </row>
    <row r="66" spans="2:15" ht="15.75">
      <c r="B66" s="1321" t="s">
        <v>427</v>
      </c>
      <c r="C66" s="1293" t="s">
        <v>106</v>
      </c>
      <c r="D66" s="1322">
        <f t="shared" si="2"/>
        <v>-0.20819397400153772</v>
      </c>
      <c r="E66" s="1323">
        <f t="shared" si="3"/>
        <v>3.0077125567580021E-2</v>
      </c>
      <c r="F66" s="1325"/>
      <c r="G66" s="1325"/>
      <c r="K66" s="1275"/>
      <c r="L66" s="1274"/>
      <c r="M66" s="1320"/>
      <c r="O66" s="1295"/>
    </row>
    <row r="67" spans="2:15" ht="15.75">
      <c r="B67" s="1321" t="s">
        <v>426</v>
      </c>
      <c r="C67" s="1293" t="s">
        <v>106</v>
      </c>
      <c r="D67" s="1322">
        <f t="shared" si="2"/>
        <v>-0.1953962041369659</v>
      </c>
      <c r="E67" s="1323">
        <f t="shared" si="3"/>
        <v>2.6563250833610441E-2</v>
      </c>
      <c r="F67" s="1325"/>
      <c r="G67" s="1325"/>
      <c r="K67" s="1275"/>
      <c r="L67" s="1274"/>
      <c r="M67" s="1320"/>
      <c r="O67" s="1295"/>
    </row>
    <row r="68" spans="2:15" ht="15.75">
      <c r="B68" s="1321" t="s">
        <v>425</v>
      </c>
      <c r="C68" s="1293" t="s">
        <v>106</v>
      </c>
      <c r="D68" s="1322">
        <f t="shared" si="2"/>
        <v>-0.19838542518954894</v>
      </c>
      <c r="E68" s="1323">
        <f t="shared" si="3"/>
        <v>3.5399882340922284E-2</v>
      </c>
      <c r="F68" s="1325"/>
      <c r="G68" s="1325"/>
      <c r="K68" s="1275"/>
      <c r="L68" s="1274"/>
      <c r="M68" s="1320"/>
    </row>
    <row r="69" spans="2:15" ht="15.75">
      <c r="B69" s="1321" t="s">
        <v>424</v>
      </c>
      <c r="C69" s="1293" t="s">
        <v>106</v>
      </c>
      <c r="D69" s="1322">
        <f t="shared" si="2"/>
        <v>-0.20531377372533244</v>
      </c>
      <c r="E69" s="1323">
        <f t="shared" si="3"/>
        <v>3.8591250087590678E-2</v>
      </c>
      <c r="F69" s="1325"/>
      <c r="G69" s="1325"/>
      <c r="K69" s="1275"/>
      <c r="L69" s="1274"/>
      <c r="M69" s="1320"/>
    </row>
    <row r="70" spans="2:15" ht="15.75">
      <c r="B70" s="1321" t="s">
        <v>423</v>
      </c>
      <c r="C70" s="1293" t="s">
        <v>106</v>
      </c>
      <c r="D70" s="1322">
        <f>+P29</f>
        <v>0</v>
      </c>
      <c r="E70" s="1323">
        <f>+(O29/N29)-1</f>
        <v>0</v>
      </c>
      <c r="F70" s="1325"/>
      <c r="G70" s="1325"/>
      <c r="K70" s="1275"/>
      <c r="L70" s="1274"/>
      <c r="M70" s="1320"/>
    </row>
    <row r="71" spans="2:15" ht="15">
      <c r="B71" s="1321" t="s">
        <v>422</v>
      </c>
      <c r="C71" s="1293" t="s">
        <v>106</v>
      </c>
      <c r="D71" s="1322">
        <f>+P30</f>
        <v>-0.2081712356944605</v>
      </c>
      <c r="E71" s="1323">
        <f>+(O30/N30)-1</f>
        <v>3.2030664532447295E-2</v>
      </c>
      <c r="F71" s="1325"/>
      <c r="G71" s="1325"/>
      <c r="K71" s="1328"/>
      <c r="L71" s="1274"/>
      <c r="M71" s="1329"/>
    </row>
    <row r="72" spans="2:15" ht="15.75">
      <c r="B72" s="1327" t="s">
        <v>421</v>
      </c>
      <c r="C72" s="1293" t="s">
        <v>106</v>
      </c>
      <c r="D72" s="1322">
        <f>+P31</f>
        <v>-0.16305371312786821</v>
      </c>
      <c r="E72" s="1323">
        <f>+(O31/N31)-1</f>
        <v>3.1299584524146606E-2</v>
      </c>
      <c r="F72" s="1325"/>
      <c r="G72" s="1325"/>
      <c r="K72" s="1275"/>
      <c r="L72" s="1274"/>
      <c r="M72" s="1329"/>
    </row>
    <row r="73" spans="2:15" ht="15.75">
      <c r="B73" s="1330" t="s">
        <v>420</v>
      </c>
      <c r="C73" s="1330" t="s">
        <v>106</v>
      </c>
      <c r="D73" s="1331">
        <f>+P32</f>
        <v>-0.19984616167223157</v>
      </c>
      <c r="E73" s="1332">
        <f>+(O32/N32)-1</f>
        <v>3.765951230898934E-2</v>
      </c>
      <c r="F73" s="1325"/>
      <c r="G73" s="1325"/>
      <c r="K73" s="1275"/>
      <c r="L73" s="1274"/>
      <c r="M73" s="1329"/>
    </row>
    <row r="74" spans="2:15" ht="15.75">
      <c r="B74" s="1321" t="s">
        <v>419</v>
      </c>
      <c r="C74" s="1293" t="s">
        <v>106</v>
      </c>
      <c r="D74" s="1322">
        <f>+P34</f>
        <v>-0.10863575129533676</v>
      </c>
      <c r="E74" s="1323">
        <f>+(O34/N34)-1</f>
        <v>4.0185721861015766E-2</v>
      </c>
      <c r="F74" s="1325"/>
      <c r="G74" s="1325"/>
      <c r="K74" s="1275"/>
      <c r="L74" s="1274"/>
      <c r="M74" s="1329"/>
    </row>
    <row r="75" spans="2:15" ht="15.75">
      <c r="B75" s="1321" t="s">
        <v>418</v>
      </c>
      <c r="C75" s="1293" t="s">
        <v>106</v>
      </c>
      <c r="D75" s="1322">
        <f>+P35</f>
        <v>-0.1626774683845994</v>
      </c>
      <c r="E75" s="1323">
        <f>+(O35/N35)-1</f>
        <v>5.7129692690639278E-2</v>
      </c>
      <c r="F75" s="1325"/>
      <c r="G75" s="1325"/>
      <c r="K75" s="1275"/>
      <c r="L75" s="1274"/>
      <c r="M75" s="1329"/>
    </row>
    <row r="76" spans="2:15" ht="15.75">
      <c r="B76" s="1321" t="s">
        <v>417</v>
      </c>
      <c r="C76" s="1293" t="s">
        <v>106</v>
      </c>
      <c r="D76" s="1322">
        <f>+P37</f>
        <v>-0.12465881376446675</v>
      </c>
      <c r="E76" s="1323">
        <f>+(O37/N37)-1</f>
        <v>2.2238905936845521E-2</v>
      </c>
      <c r="F76" s="1325"/>
      <c r="G76" s="1325"/>
      <c r="H76" s="1295"/>
      <c r="K76" s="1275"/>
      <c r="L76" s="1274"/>
      <c r="M76" s="1329"/>
    </row>
    <row r="77" spans="2:15" ht="15.75">
      <c r="B77" s="1321" t="s">
        <v>416</v>
      </c>
      <c r="C77" s="1293" t="s">
        <v>106</v>
      </c>
      <c r="D77" s="1322">
        <f>+P38</f>
        <v>-0.20345004242511566</v>
      </c>
      <c r="E77" s="1323">
        <f>+(O38/N38)-1</f>
        <v>7.7412299696838494E-2</v>
      </c>
      <c r="F77" s="1325"/>
      <c r="G77" s="1325"/>
      <c r="H77" s="1295"/>
      <c r="K77" s="1275"/>
      <c r="L77" s="1274"/>
      <c r="M77" s="1320"/>
    </row>
    <row r="78" spans="2:15" ht="15.75">
      <c r="B78" s="1327" t="s">
        <v>415</v>
      </c>
      <c r="C78" s="1293" t="s">
        <v>106</v>
      </c>
      <c r="D78" s="1322">
        <f>+P39</f>
        <v>1.4392949341093031E-2</v>
      </c>
      <c r="E78" s="1323">
        <f>+(O39/N39)-1</f>
        <v>-4.4215115098866775E-4</v>
      </c>
      <c r="F78" s="1325"/>
      <c r="G78" s="1325"/>
      <c r="H78" s="1295"/>
      <c r="K78" s="1275"/>
      <c r="L78" s="1274"/>
      <c r="M78" s="1320"/>
    </row>
    <row r="79" spans="2:15" ht="15.75">
      <c r="B79" s="1327" t="s">
        <v>414</v>
      </c>
      <c r="C79" s="1293" t="s">
        <v>106</v>
      </c>
      <c r="D79" s="1322">
        <f>+P40</f>
        <v>-4.8284938718433756E-2</v>
      </c>
      <c r="E79" s="1323">
        <f>+(O40/N40)-1</f>
        <v>1.9675861465386246E-2</v>
      </c>
      <c r="F79" s="1325"/>
      <c r="G79" s="1325"/>
      <c r="H79" s="1295"/>
      <c r="K79" s="1275"/>
      <c r="L79" s="1274"/>
      <c r="M79" s="1320"/>
    </row>
    <row r="80" spans="2:15" ht="15.75">
      <c r="B80" s="1321" t="s">
        <v>413</v>
      </c>
      <c r="C80" s="1293" t="s">
        <v>106</v>
      </c>
      <c r="D80" s="1322">
        <f>+P42</f>
        <v>-8.1585754343741379E-2</v>
      </c>
      <c r="E80" s="1323">
        <f>+(O42/N42)-1</f>
        <v>1.4364278043149215E-2</v>
      </c>
      <c r="F80" s="1325"/>
      <c r="G80" s="1325"/>
      <c r="K80" s="1275"/>
      <c r="L80" s="1274"/>
      <c r="M80" s="1320"/>
    </row>
    <row r="81" spans="2:13" ht="15.75">
      <c r="B81" s="1333" t="s">
        <v>412</v>
      </c>
      <c r="C81" s="1330" t="s">
        <v>106</v>
      </c>
      <c r="D81" s="1331">
        <f>+P45</f>
        <v>-0.17770112132694127</v>
      </c>
      <c r="E81" s="1332">
        <f>+(O45/N45)-1</f>
        <v>2.6277002132132798E-2</v>
      </c>
      <c r="F81" s="1325"/>
      <c r="G81" s="1325"/>
      <c r="K81" s="1275"/>
      <c r="L81" s="1274"/>
      <c r="M81" s="1320"/>
    </row>
    <row r="82" spans="2:13" ht="15.75">
      <c r="K82" s="1275"/>
      <c r="L82" s="1274"/>
      <c r="M82" s="1320"/>
    </row>
    <row r="83" spans="2:13" ht="15.75">
      <c r="K83" s="1275"/>
      <c r="L83" s="1274"/>
      <c r="M83" s="1320"/>
    </row>
    <row r="84" spans="2:13" ht="15.75">
      <c r="K84" s="1275"/>
      <c r="L84" s="1274"/>
      <c r="M84" s="1320"/>
    </row>
    <row r="85" spans="2:13" ht="15.75">
      <c r="K85" s="1275"/>
      <c r="L85" s="1274"/>
      <c r="M85" s="1320"/>
    </row>
    <row r="86" spans="2:13" ht="15.75">
      <c r="K86" s="1275"/>
      <c r="L86" s="1274"/>
      <c r="M86" s="1320"/>
    </row>
    <row r="87" spans="2:13" ht="15">
      <c r="K87" s="1328"/>
      <c r="L87" s="1274"/>
      <c r="M87" s="1320"/>
    </row>
    <row r="88" spans="2:13" ht="15.75">
      <c r="K88" s="1275"/>
      <c r="L88" s="1274"/>
      <c r="M88" s="1320"/>
    </row>
    <row r="89" spans="2:13" ht="15">
      <c r="K89" s="1328"/>
      <c r="L89" s="1274"/>
      <c r="M89" s="1320"/>
    </row>
    <row r="90" spans="2:13" ht="15">
      <c r="K90" s="1328"/>
      <c r="L90" s="1276"/>
      <c r="M90" s="1320"/>
    </row>
    <row r="91" spans="2:13" ht="15.75">
      <c r="K91" s="1275"/>
      <c r="L91" s="1274"/>
      <c r="M91" s="1320"/>
    </row>
    <row r="92" spans="2:13">
      <c r="K92" s="1320"/>
      <c r="L92" s="1320"/>
      <c r="M92" s="1320"/>
    </row>
    <row r="93" spans="2:13">
      <c r="K93" s="1320"/>
      <c r="L93" s="1320"/>
      <c r="M93" s="1320"/>
    </row>
    <row r="94" spans="2:13">
      <c r="K94" s="1320"/>
      <c r="L94" s="1320"/>
      <c r="M94" s="1320"/>
    </row>
    <row r="95" spans="2:13">
      <c r="K95" s="1320"/>
      <c r="L95" s="1320"/>
      <c r="M95" s="1320"/>
    </row>
    <row r="96" spans="2:13">
      <c r="K96" s="1320"/>
      <c r="L96" s="1320"/>
      <c r="M96" s="1320"/>
    </row>
    <row r="97" spans="11:13">
      <c r="K97" s="1320"/>
      <c r="L97" s="1320"/>
      <c r="M97" s="1320"/>
    </row>
    <row r="98" spans="11:13">
      <c r="K98" s="1320"/>
      <c r="L98" s="1320"/>
      <c r="M98" s="1320"/>
    </row>
    <row r="99" spans="11:13">
      <c r="K99" s="1320"/>
      <c r="L99" s="1320"/>
      <c r="M99" s="1320"/>
    </row>
    <row r="100" spans="11:13">
      <c r="K100" s="1320"/>
      <c r="L100" s="1320"/>
      <c r="M100" s="1320"/>
    </row>
    <row r="101" spans="11:13">
      <c r="K101" s="1320"/>
      <c r="L101" s="1320"/>
      <c r="M101" s="1320"/>
    </row>
    <row r="102" spans="11:13">
      <c r="K102" s="1320"/>
      <c r="L102" s="1320"/>
      <c r="M102" s="1320"/>
    </row>
    <row r="103" spans="11:13">
      <c r="K103" s="1320"/>
      <c r="L103" s="1320"/>
      <c r="M103" s="1320"/>
    </row>
    <row r="104" spans="11:13">
      <c r="K104" s="1320"/>
      <c r="L104" s="1320"/>
      <c r="M104" s="1320"/>
    </row>
    <row r="105" spans="11:13">
      <c r="K105" s="1320"/>
      <c r="L105" s="1320"/>
      <c r="M105" s="1320"/>
    </row>
    <row r="106" spans="11:13">
      <c r="K106" s="1320"/>
      <c r="L106" s="1320"/>
      <c r="M106" s="1320"/>
    </row>
    <row r="107" spans="11:13">
      <c r="K107" s="1320"/>
      <c r="L107" s="1320"/>
      <c r="M107" s="1320"/>
    </row>
    <row r="108" spans="11:13">
      <c r="K108" s="1320"/>
      <c r="L108" s="1320"/>
      <c r="M108" s="1320"/>
    </row>
    <row r="109" spans="11:13">
      <c r="K109" s="1320"/>
      <c r="L109" s="1320"/>
      <c r="M109" s="1320"/>
    </row>
    <row r="110" spans="11:13">
      <c r="K110" s="1320"/>
      <c r="L110" s="1320"/>
      <c r="M110" s="1320"/>
    </row>
    <row r="111" spans="11:13">
      <c r="K111" s="1320"/>
      <c r="L111" s="1320"/>
      <c r="M111" s="1320"/>
    </row>
    <row r="112" spans="11:13">
      <c r="K112" s="1320"/>
      <c r="L112" s="1320"/>
      <c r="M112" s="1320"/>
    </row>
    <row r="113" spans="11:13">
      <c r="K113" s="1320"/>
      <c r="L113" s="1320"/>
      <c r="M113" s="1320"/>
    </row>
    <row r="114" spans="11:13">
      <c r="K114" s="1320"/>
      <c r="L114" s="1320"/>
      <c r="M114" s="1320"/>
    </row>
    <row r="115" spans="11:13">
      <c r="K115" s="1320"/>
      <c r="L115" s="1320"/>
      <c r="M115" s="1320"/>
    </row>
    <row r="116" spans="11:13">
      <c r="K116" s="1320"/>
      <c r="L116" s="1320"/>
      <c r="M116" s="1320"/>
    </row>
    <row r="117" spans="11:13">
      <c r="K117" s="1320"/>
      <c r="L117" s="1320"/>
      <c r="M117" s="1320"/>
    </row>
    <row r="118" spans="11:13">
      <c r="K118" s="1320"/>
      <c r="L118" s="1320"/>
      <c r="M118" s="1320"/>
    </row>
    <row r="119" spans="11:13">
      <c r="K119" s="1320"/>
      <c r="L119" s="1320"/>
      <c r="M119" s="1320"/>
    </row>
    <row r="120" spans="11:13">
      <c r="K120" s="1320"/>
      <c r="L120" s="1320"/>
      <c r="M120" s="1320"/>
    </row>
    <row r="121" spans="11:13">
      <c r="K121" s="1320"/>
      <c r="L121" s="1320"/>
      <c r="M121" s="1320"/>
    </row>
    <row r="122" spans="11:13">
      <c r="K122" s="1320"/>
      <c r="L122" s="1320"/>
      <c r="M122" s="1320"/>
    </row>
    <row r="123" spans="11:13">
      <c r="K123" s="1320"/>
      <c r="L123" s="1320"/>
      <c r="M123" s="1320"/>
    </row>
    <row r="124" spans="11:13">
      <c r="K124" s="1320"/>
      <c r="L124" s="1320"/>
      <c r="M124" s="1320"/>
    </row>
    <row r="125" spans="11:13">
      <c r="K125" s="1320"/>
      <c r="L125" s="1320"/>
      <c r="M125" s="1320"/>
    </row>
    <row r="126" spans="11:13">
      <c r="K126" s="1320"/>
      <c r="L126" s="1320"/>
      <c r="M126" s="1320"/>
    </row>
    <row r="127" spans="11:13">
      <c r="K127" s="1320"/>
      <c r="L127" s="1320"/>
      <c r="M127" s="1320"/>
    </row>
    <row r="128" spans="11:13">
      <c r="K128" s="1320"/>
      <c r="L128" s="1320"/>
      <c r="M128" s="1320"/>
    </row>
    <row r="129" spans="11:13">
      <c r="K129" s="1320"/>
      <c r="L129" s="1320"/>
      <c r="M129" s="1320"/>
    </row>
    <row r="130" spans="11:13">
      <c r="K130" s="1320"/>
      <c r="L130" s="1320"/>
      <c r="M130" s="1320"/>
    </row>
    <row r="131" spans="11:13">
      <c r="K131" s="1320"/>
      <c r="L131" s="1320"/>
      <c r="M131" s="1320"/>
    </row>
    <row r="132" spans="11:13">
      <c r="K132" s="1320"/>
      <c r="L132" s="1320"/>
      <c r="M132" s="1320"/>
    </row>
    <row r="133" spans="11:13">
      <c r="K133" s="1320"/>
      <c r="L133" s="1320"/>
      <c r="M133" s="1320"/>
    </row>
    <row r="134" spans="11:13">
      <c r="K134" s="1320"/>
      <c r="L134" s="1320"/>
      <c r="M134" s="1320"/>
    </row>
    <row r="135" spans="11:13">
      <c r="K135" s="1320"/>
      <c r="L135" s="1320"/>
      <c r="M135" s="1320"/>
    </row>
    <row r="136" spans="11:13">
      <c r="K136" s="1320"/>
      <c r="L136" s="1320"/>
      <c r="M136" s="1320"/>
    </row>
    <row r="137" spans="11:13">
      <c r="K137" s="1320"/>
      <c r="L137" s="1320"/>
      <c r="M137" s="1320"/>
    </row>
    <row r="138" spans="11:13">
      <c r="K138" s="1320"/>
      <c r="L138" s="1320"/>
      <c r="M138" s="1320"/>
    </row>
    <row r="139" spans="11:13">
      <c r="K139" s="1320"/>
      <c r="L139" s="1320"/>
      <c r="M139" s="1320"/>
    </row>
    <row r="140" spans="11:13">
      <c r="K140" s="1320"/>
      <c r="L140" s="1320"/>
      <c r="M140" s="132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Q36" sqref="Q36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711"/>
      <c r="AF1" s="1712"/>
      <c r="AG1" s="1712"/>
    </row>
    <row r="2" spans="1:33" ht="18">
      <c r="A2" s="1713" t="s">
        <v>366</v>
      </c>
      <c r="B2" s="1713"/>
      <c r="C2" s="1713"/>
      <c r="D2" s="1713"/>
      <c r="E2" s="1713"/>
      <c r="F2" s="1713"/>
      <c r="G2" s="1713"/>
      <c r="H2" s="1713"/>
      <c r="I2" s="1713"/>
      <c r="J2" s="1713"/>
      <c r="K2" s="1713"/>
      <c r="L2" s="1713"/>
      <c r="M2" s="1713"/>
      <c r="N2" s="1713"/>
      <c r="O2" s="1713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I10" workbookViewId="0">
      <selection activeCell="X44" sqref="X44"/>
    </sheetView>
  </sheetViews>
  <sheetFormatPr defaultRowHeight="12.75"/>
  <cols>
    <col min="1" max="1" width="16.85546875" customWidth="1"/>
    <col min="2" max="9" width="13.140625" customWidth="1"/>
    <col min="11" max="11" width="45.42578125" customWidth="1"/>
    <col min="12" max="13" width="26" customWidth="1"/>
  </cols>
  <sheetData>
    <row r="1" spans="1:15" ht="17.25" customHeight="1">
      <c r="A1" s="165" t="s">
        <v>255</v>
      </c>
      <c r="B1" s="166"/>
      <c r="C1" s="166"/>
      <c r="D1" s="166"/>
      <c r="E1" s="167" t="s">
        <v>579</v>
      </c>
      <c r="F1" s="166"/>
      <c r="G1" s="3"/>
      <c r="H1" s="168"/>
      <c r="I1" s="168"/>
    </row>
    <row r="2" spans="1:15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5" ht="21" thickBot="1">
      <c r="A3" s="238" t="s">
        <v>580</v>
      </c>
      <c r="B3" s="426"/>
      <c r="C3" s="169"/>
      <c r="D3" s="238"/>
      <c r="E3" s="169"/>
      <c r="F3" s="169"/>
      <c r="G3" s="170"/>
      <c r="H3" s="238"/>
      <c r="I3" s="1066"/>
      <c r="K3" s="785" t="s">
        <v>409</v>
      </c>
      <c r="L3" s="28"/>
      <c r="M3" s="28"/>
      <c r="N3" s="28"/>
    </row>
    <row r="4" spans="1:15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K4" s="629"/>
    </row>
    <row r="5" spans="1:15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L5" s="56"/>
      <c r="M5" s="56"/>
      <c r="N5" s="56"/>
      <c r="O5" s="56"/>
    </row>
    <row r="6" spans="1:15" ht="29.25" customHeight="1" thickBot="1">
      <c r="A6" s="744" t="s">
        <v>214</v>
      </c>
      <c r="B6" s="1235" t="s">
        <v>581</v>
      </c>
      <c r="C6" s="1235" t="s">
        <v>481</v>
      </c>
      <c r="D6" s="1235" t="s">
        <v>581</v>
      </c>
      <c r="E6" s="1235" t="s">
        <v>481</v>
      </c>
      <c r="F6" s="745" t="s">
        <v>18</v>
      </c>
      <c r="G6" s="745" t="s">
        <v>10</v>
      </c>
      <c r="H6" s="745" t="s">
        <v>215</v>
      </c>
      <c r="I6" s="746" t="s">
        <v>18</v>
      </c>
      <c r="K6" s="1714" t="s">
        <v>149</v>
      </c>
      <c r="L6" s="1715"/>
      <c r="M6" s="1716"/>
    </row>
    <row r="7" spans="1:15" ht="26.2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K7" s="747" t="s">
        <v>45</v>
      </c>
      <c r="L7" s="748" t="s">
        <v>582</v>
      </c>
      <c r="M7" s="749" t="s">
        <v>482</v>
      </c>
    </row>
    <row r="8" spans="1:15" ht="16.5" thickBot="1">
      <c r="A8" s="63" t="s">
        <v>126</v>
      </c>
      <c r="B8" s="75">
        <v>6255.527</v>
      </c>
      <c r="C8" s="58">
        <v>6265.9440000000004</v>
      </c>
      <c r="D8" s="132">
        <v>6132.8696078431376</v>
      </c>
      <c r="E8" s="132">
        <v>6143.0823529411764</v>
      </c>
      <c r="F8" s="172">
        <v>-0.1662478949700216</v>
      </c>
      <c r="G8" s="36">
        <v>61.52</v>
      </c>
      <c r="H8" s="64">
        <v>92.1</v>
      </c>
      <c r="I8" s="37">
        <v>30.149673288642742</v>
      </c>
      <c r="K8" s="1016" t="s">
        <v>11</v>
      </c>
      <c r="L8" s="750">
        <v>4.6864954117647057</v>
      </c>
      <c r="M8" s="751">
        <v>4.6825380588235292</v>
      </c>
      <c r="O8" s="10"/>
    </row>
    <row r="9" spans="1:15" ht="15.75" customHeight="1">
      <c r="A9" s="63" t="s">
        <v>12</v>
      </c>
      <c r="B9" s="75">
        <v>6162.5209999999997</v>
      </c>
      <c r="C9" s="58">
        <v>6161.8310000000001</v>
      </c>
      <c r="D9" s="132">
        <v>6041.6872549019608</v>
      </c>
      <c r="E9" s="132">
        <v>6041.0107843137257</v>
      </c>
      <c r="F9" s="172">
        <v>1.1197970213717316E-2</v>
      </c>
      <c r="G9" s="36">
        <v>57.53</v>
      </c>
      <c r="H9" s="64">
        <v>93.9</v>
      </c>
      <c r="I9" s="37">
        <v>55.162168306743261</v>
      </c>
      <c r="K9" s="1017" t="s">
        <v>46</v>
      </c>
      <c r="L9" s="752">
        <v>4.6967730588235304</v>
      </c>
      <c r="M9" s="753">
        <v>4.6676859411764706</v>
      </c>
      <c r="O9" s="10"/>
    </row>
    <row r="10" spans="1:15" ht="15.75">
      <c r="A10" s="63" t="s">
        <v>13</v>
      </c>
      <c r="B10" s="75">
        <v>5804.1509999999998</v>
      </c>
      <c r="C10" s="58">
        <v>5805.51</v>
      </c>
      <c r="D10" s="132">
        <v>5690.3441176470587</v>
      </c>
      <c r="E10" s="132">
        <v>5691.6764705882351</v>
      </c>
      <c r="F10" s="172">
        <v>-2.340879612644502E-2</v>
      </c>
      <c r="G10" s="64">
        <v>53.27</v>
      </c>
      <c r="H10" s="64">
        <v>94.4</v>
      </c>
      <c r="I10" s="37">
        <v>12.737739004614182</v>
      </c>
      <c r="K10" s="1018" t="s">
        <v>47</v>
      </c>
      <c r="L10" s="754">
        <v>4.722935176470588</v>
      </c>
      <c r="M10" s="755">
        <v>4.7179309411764709</v>
      </c>
      <c r="O10" s="10"/>
    </row>
    <row r="11" spans="1:15" ht="15.75">
      <c r="A11" s="63" t="s">
        <v>14</v>
      </c>
      <c r="B11" s="75">
        <v>5423.7259999999997</v>
      </c>
      <c r="C11" s="58">
        <v>5436.0550000000003</v>
      </c>
      <c r="D11" s="132">
        <v>5317.3784313725482</v>
      </c>
      <c r="E11" s="132">
        <v>5329.4656862745096</v>
      </c>
      <c r="F11" s="172">
        <v>-0.22680050146660827</v>
      </c>
      <c r="G11" s="64">
        <v>48.35</v>
      </c>
      <c r="H11" s="64">
        <v>95</v>
      </c>
      <c r="I11" s="37">
        <v>1.7773760554033247</v>
      </c>
      <c r="K11" s="1018" t="s">
        <v>189</v>
      </c>
      <c r="L11" s="754">
        <v>4.696413647058824</v>
      </c>
      <c r="M11" s="755">
        <v>4.7015983529411765</v>
      </c>
      <c r="O11" s="10"/>
    </row>
    <row r="12" spans="1:15" ht="16.5" thickBot="1">
      <c r="A12" s="63" t="s">
        <v>15</v>
      </c>
      <c r="B12" s="75">
        <v>4977.6390000000001</v>
      </c>
      <c r="C12" s="58">
        <v>4996.3249999999998</v>
      </c>
      <c r="D12" s="132">
        <v>4880.0382352941178</v>
      </c>
      <c r="E12" s="132">
        <v>4898.3578431372543</v>
      </c>
      <c r="F12" s="172">
        <v>-0.37399488624138127</v>
      </c>
      <c r="G12" s="64">
        <v>43.48</v>
      </c>
      <c r="H12" s="64">
        <v>96.8</v>
      </c>
      <c r="I12" s="37">
        <v>0.15969691642282591</v>
      </c>
      <c r="K12" s="1019" t="s">
        <v>48</v>
      </c>
      <c r="L12" s="756">
        <v>4.6387777647058828</v>
      </c>
      <c r="M12" s="757">
        <v>4.6481966470588238</v>
      </c>
      <c r="O12" s="10"/>
    </row>
    <row r="13" spans="1:15" ht="15">
      <c r="A13" s="63" t="s">
        <v>16</v>
      </c>
      <c r="B13" s="75">
        <v>4521.4840000000004</v>
      </c>
      <c r="C13" s="58">
        <v>4571.1480000000001</v>
      </c>
      <c r="D13" s="132">
        <v>4432.8274509803923</v>
      </c>
      <c r="E13" s="132">
        <v>4481.517647058824</v>
      </c>
      <c r="F13" s="172">
        <v>-1.0864666818925959</v>
      </c>
      <c r="G13" s="64">
        <v>36.32</v>
      </c>
      <c r="H13" s="64">
        <v>94</v>
      </c>
      <c r="I13" s="37">
        <v>1.3346428173665565E-2</v>
      </c>
    </row>
    <row r="14" spans="1:15" ht="15" thickBot="1">
      <c r="A14" s="65" t="s">
        <v>125</v>
      </c>
      <c r="B14" s="76">
        <v>6128.4939999999997</v>
      </c>
      <c r="C14" s="77">
        <v>6123.3190000000004</v>
      </c>
      <c r="D14" s="173">
        <v>6008.3274509803914</v>
      </c>
      <c r="E14" s="173">
        <v>6003.2539215686274</v>
      </c>
      <c r="F14" s="174">
        <v>8.4512990422339132E-2</v>
      </c>
      <c r="G14" s="66">
        <v>58</v>
      </c>
      <c r="H14" s="66">
        <v>93.4</v>
      </c>
      <c r="I14" s="38">
        <v>100</v>
      </c>
      <c r="K14" s="1" t="s">
        <v>410</v>
      </c>
      <c r="L14" s="1"/>
      <c r="M14" s="1"/>
    </row>
    <row r="15" spans="1:15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K15" s="1" t="s">
        <v>411</v>
      </c>
      <c r="L15" s="1"/>
      <c r="M15" s="1"/>
    </row>
    <row r="16" spans="1:15" ht="15">
      <c r="A16" s="63" t="s">
        <v>126</v>
      </c>
      <c r="B16" s="75">
        <v>6260.9189999999999</v>
      </c>
      <c r="C16" s="58">
        <v>6236.3230000000003</v>
      </c>
      <c r="D16" s="132">
        <v>6138.1558823529413</v>
      </c>
      <c r="E16" s="132">
        <v>6114.0421568627453</v>
      </c>
      <c r="F16" s="172">
        <v>0.39439907137586605</v>
      </c>
      <c r="G16" s="64">
        <v>61.44</v>
      </c>
      <c r="H16" s="64">
        <v>90.4</v>
      </c>
      <c r="I16" s="37">
        <v>29.268721295280432</v>
      </c>
    </row>
    <row r="17" spans="1:9" ht="15">
      <c r="A17" s="63" t="s">
        <v>12</v>
      </c>
      <c r="B17" s="75">
        <v>6169.8370000000004</v>
      </c>
      <c r="C17" s="58">
        <v>6133.4170000000004</v>
      </c>
      <c r="D17" s="132">
        <v>6048.8598039215685</v>
      </c>
      <c r="E17" s="132">
        <v>6013.153921568628</v>
      </c>
      <c r="F17" s="172">
        <v>0.59379624767075301</v>
      </c>
      <c r="G17" s="64">
        <v>57.8</v>
      </c>
      <c r="H17" s="64">
        <v>92.4</v>
      </c>
      <c r="I17" s="37">
        <v>56.369301207794862</v>
      </c>
    </row>
    <row r="18" spans="1:9" ht="15">
      <c r="A18" s="63" t="s">
        <v>13</v>
      </c>
      <c r="B18" s="75">
        <v>5840.9669999999996</v>
      </c>
      <c r="C18" s="58">
        <v>5806.634</v>
      </c>
      <c r="D18" s="132">
        <v>5726.4382352941175</v>
      </c>
      <c r="E18" s="132">
        <v>5692.7784313725488</v>
      </c>
      <c r="F18" s="172">
        <v>0.59127198304559281</v>
      </c>
      <c r="G18" s="64">
        <v>53.2</v>
      </c>
      <c r="H18" s="64">
        <v>93.4</v>
      </c>
      <c r="I18" s="37">
        <v>12.828367743375651</v>
      </c>
    </row>
    <row r="19" spans="1:9" ht="15">
      <c r="A19" s="63" t="s">
        <v>14</v>
      </c>
      <c r="B19" s="75">
        <v>5489.0360000000001</v>
      </c>
      <c r="C19" s="58">
        <v>5465.2070000000003</v>
      </c>
      <c r="D19" s="132">
        <v>5381.4078431372545</v>
      </c>
      <c r="E19" s="132">
        <v>5358.0460784313727</v>
      </c>
      <c r="F19" s="172">
        <v>0.43601276218814256</v>
      </c>
      <c r="G19" s="64">
        <v>48.38</v>
      </c>
      <c r="H19" s="64">
        <v>94</v>
      </c>
      <c r="I19" s="37">
        <v>1.4428945281145955</v>
      </c>
    </row>
    <row r="20" spans="1:9" ht="15">
      <c r="A20" s="63" t="s">
        <v>15</v>
      </c>
      <c r="B20" s="75">
        <v>4930.4610000000002</v>
      </c>
      <c r="C20" s="58">
        <v>4812.4250000000002</v>
      </c>
      <c r="D20" s="132">
        <v>4833.785294117647</v>
      </c>
      <c r="E20" s="132">
        <v>4718.0637254901958</v>
      </c>
      <c r="F20" s="172">
        <v>2.4527343283271956</v>
      </c>
      <c r="G20" s="64">
        <v>43.31</v>
      </c>
      <c r="H20" s="64">
        <v>95.1</v>
      </c>
      <c r="I20" s="37">
        <v>7.9791402476383166E-2</v>
      </c>
    </row>
    <row r="21" spans="1:9" ht="15">
      <c r="A21" s="63" t="s">
        <v>16</v>
      </c>
      <c r="B21" s="75">
        <v>4420.1000000000004</v>
      </c>
      <c r="C21" s="58" t="s">
        <v>299</v>
      </c>
      <c r="D21" s="132">
        <v>4333.4313725490201</v>
      </c>
      <c r="E21" s="132" t="s">
        <v>299</v>
      </c>
      <c r="F21" s="172" t="s">
        <v>299</v>
      </c>
      <c r="G21" s="64">
        <v>37.17</v>
      </c>
      <c r="H21" s="64">
        <v>98.3</v>
      </c>
      <c r="I21" s="37">
        <v>1.0923822958076267E-2</v>
      </c>
    </row>
    <row r="22" spans="1:9" ht="15" thickBot="1">
      <c r="A22" s="65" t="s">
        <v>125</v>
      </c>
      <c r="B22" s="76">
        <v>6141.9340000000002</v>
      </c>
      <c r="C22" s="77">
        <v>6103.8969999999999</v>
      </c>
      <c r="D22" s="173">
        <v>6021.5039215686274</v>
      </c>
      <c r="E22" s="173">
        <v>5984.2127450980388</v>
      </c>
      <c r="F22" s="174">
        <v>0.62315927021704764</v>
      </c>
      <c r="G22" s="66">
        <v>58.13</v>
      </c>
      <c r="H22" s="66">
        <v>92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6307.1549999999997</v>
      </c>
      <c r="C24" s="58">
        <v>6319.4840000000004</v>
      </c>
      <c r="D24" s="132">
        <v>6183.4852941176468</v>
      </c>
      <c r="E24" s="132">
        <v>6195.5725490196082</v>
      </c>
      <c r="F24" s="172">
        <v>-0.19509504256994137</v>
      </c>
      <c r="G24" s="64">
        <v>61.6</v>
      </c>
      <c r="H24" s="64">
        <v>92.1</v>
      </c>
      <c r="I24" s="37">
        <v>32.998416254084212</v>
      </c>
    </row>
    <row r="25" spans="1:9" ht="15">
      <c r="A25" s="63" t="s">
        <v>12</v>
      </c>
      <c r="B25" s="75">
        <v>6207.4970000000003</v>
      </c>
      <c r="C25" s="58">
        <v>6207.2309999999998</v>
      </c>
      <c r="D25" s="132">
        <v>6085.7813725490196</v>
      </c>
      <c r="E25" s="132">
        <v>6085.5205882352939</v>
      </c>
      <c r="F25" s="172">
        <v>4.2853246479876645E-3</v>
      </c>
      <c r="G25" s="64">
        <v>56.8</v>
      </c>
      <c r="H25" s="64">
        <v>94.3</v>
      </c>
      <c r="I25" s="37">
        <v>53.302038894516812</v>
      </c>
    </row>
    <row r="26" spans="1:9" ht="15">
      <c r="A26" s="63" t="s">
        <v>13</v>
      </c>
      <c r="B26" s="75">
        <v>5792.2749999999996</v>
      </c>
      <c r="C26" s="58">
        <v>5790.4719999999998</v>
      </c>
      <c r="D26" s="132">
        <v>5678.7009803921565</v>
      </c>
      <c r="E26" s="132">
        <v>5676.9333333333334</v>
      </c>
      <c r="F26" s="172">
        <v>3.1137358059928164E-2</v>
      </c>
      <c r="G26" s="64">
        <v>53.18</v>
      </c>
      <c r="H26" s="64">
        <v>94.4</v>
      </c>
      <c r="I26" s="37">
        <v>11.987387104598572</v>
      </c>
    </row>
    <row r="27" spans="1:9" ht="15">
      <c r="A27" s="63" t="s">
        <v>14</v>
      </c>
      <c r="B27" s="75">
        <v>5448.4059999999999</v>
      </c>
      <c r="C27" s="58">
        <v>5461.1760000000004</v>
      </c>
      <c r="D27" s="132">
        <v>5341.5745098039215</v>
      </c>
      <c r="E27" s="132">
        <v>5354.0941176470587</v>
      </c>
      <c r="F27" s="172">
        <v>-0.23383241997695067</v>
      </c>
      <c r="G27" s="64">
        <v>48.33</v>
      </c>
      <c r="H27" s="64">
        <v>94.5</v>
      </c>
      <c r="I27" s="37">
        <v>1.5366615777533636</v>
      </c>
    </row>
    <row r="28" spans="1:9" ht="15">
      <c r="A28" s="63" t="s">
        <v>15</v>
      </c>
      <c r="B28" s="75">
        <v>5296.6390000000001</v>
      </c>
      <c r="C28" s="58">
        <v>5241.0169999999998</v>
      </c>
      <c r="D28" s="132">
        <v>5192.7833333333338</v>
      </c>
      <c r="E28" s="132">
        <v>5138.2519607843133</v>
      </c>
      <c r="F28" s="172">
        <v>1.0612825716840892</v>
      </c>
      <c r="G28" s="64">
        <v>43.44</v>
      </c>
      <c r="H28" s="64">
        <v>96.8</v>
      </c>
      <c r="I28" s="37">
        <v>0.1543795568365032</v>
      </c>
    </row>
    <row r="29" spans="1:9" ht="15">
      <c r="A29" s="63" t="s">
        <v>16</v>
      </c>
      <c r="B29" s="75">
        <v>4922.652</v>
      </c>
      <c r="C29" s="58">
        <v>4912.1419999999998</v>
      </c>
      <c r="D29" s="132">
        <v>4826.1294117647058</v>
      </c>
      <c r="E29" s="132">
        <v>4815.8254901960781</v>
      </c>
      <c r="F29" s="172">
        <v>0.21395961273106964</v>
      </c>
      <c r="G29" s="64">
        <v>34.630000000000003</v>
      </c>
      <c r="H29" s="64">
        <v>97.8</v>
      </c>
      <c r="I29" s="37">
        <v>2.111661221053833E-2</v>
      </c>
    </row>
    <row r="30" spans="1:9" ht="15" thickBot="1">
      <c r="A30" s="65" t="s">
        <v>125</v>
      </c>
      <c r="B30" s="76">
        <v>6176.1459999999997</v>
      </c>
      <c r="C30" s="77">
        <v>6169.6019999999999</v>
      </c>
      <c r="D30" s="173">
        <v>6055.0450980392152</v>
      </c>
      <c r="E30" s="173">
        <v>6048.6294117647058</v>
      </c>
      <c r="F30" s="174">
        <v>0.10606843034607207</v>
      </c>
      <c r="G30" s="66">
        <v>57.8</v>
      </c>
      <c r="H30" s="66">
        <v>93.6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6253.8050000000003</v>
      </c>
      <c r="C32" s="58">
        <v>6280.6670000000004</v>
      </c>
      <c r="D32" s="132">
        <v>6131.1813725490201</v>
      </c>
      <c r="E32" s="132">
        <v>6157.5166666666673</v>
      </c>
      <c r="F32" s="172">
        <v>-0.42769342810246236</v>
      </c>
      <c r="G32" s="64">
        <v>61.34</v>
      </c>
      <c r="H32" s="64">
        <v>93.2</v>
      </c>
      <c r="I32" s="37">
        <v>30.313334952635412</v>
      </c>
    </row>
    <row r="33" spans="1:9" ht="15">
      <c r="A33" s="63" t="s">
        <v>12</v>
      </c>
      <c r="B33" s="75">
        <v>6184.2330000000002</v>
      </c>
      <c r="C33" s="58">
        <v>6190.6819999999998</v>
      </c>
      <c r="D33" s="132">
        <v>6062.9735294117645</v>
      </c>
      <c r="E33" s="132">
        <v>6069.2960784313718</v>
      </c>
      <c r="F33" s="172">
        <v>-0.10417269050485252</v>
      </c>
      <c r="G33" s="64">
        <v>57.86</v>
      </c>
      <c r="H33" s="64">
        <v>94.3</v>
      </c>
      <c r="I33" s="37">
        <v>55.238348085928457</v>
      </c>
    </row>
    <row r="34" spans="1:9" ht="15">
      <c r="A34" s="63" t="s">
        <v>13</v>
      </c>
      <c r="B34" s="75">
        <v>5829.8819999999996</v>
      </c>
      <c r="C34" s="58">
        <v>5818.9070000000002</v>
      </c>
      <c r="D34" s="132">
        <v>5715.5705882352941</v>
      </c>
      <c r="E34" s="132">
        <v>5704.8107843137259</v>
      </c>
      <c r="F34" s="172">
        <v>0.18860930411844445</v>
      </c>
      <c r="G34" s="64">
        <v>53.14</v>
      </c>
      <c r="H34" s="64">
        <v>94.5</v>
      </c>
      <c r="I34" s="37">
        <v>12.292197411752744</v>
      </c>
    </row>
    <row r="35" spans="1:9" ht="15">
      <c r="A35" s="63" t="s">
        <v>14</v>
      </c>
      <c r="B35" s="75">
        <v>5337.1629999999996</v>
      </c>
      <c r="C35" s="58">
        <v>5356.8890000000001</v>
      </c>
      <c r="D35" s="132">
        <v>5232.512745098039</v>
      </c>
      <c r="E35" s="132">
        <v>5251.8519607843136</v>
      </c>
      <c r="F35" s="172">
        <v>-0.36823611614876783</v>
      </c>
      <c r="G35" s="64">
        <v>48.08</v>
      </c>
      <c r="H35" s="64">
        <v>95.7</v>
      </c>
      <c r="I35" s="37">
        <v>1.9589789358925838</v>
      </c>
    </row>
    <row r="36" spans="1:9" ht="15">
      <c r="A36" s="63" t="s">
        <v>15</v>
      </c>
      <c r="B36" s="75">
        <v>4715.5439999999999</v>
      </c>
      <c r="C36" s="58">
        <v>4666.2520000000004</v>
      </c>
      <c r="D36" s="132">
        <v>4623.0823529411764</v>
      </c>
      <c r="E36" s="132">
        <v>4574.7568627450983</v>
      </c>
      <c r="F36" s="172">
        <v>1.0563510071894844</v>
      </c>
      <c r="G36" s="64">
        <v>43.34</v>
      </c>
      <c r="H36" s="64">
        <v>98.1</v>
      </c>
      <c r="I36" s="37">
        <v>0.19262163123972637</v>
      </c>
    </row>
    <row r="37" spans="1:9" ht="15">
      <c r="A37" s="63" t="s">
        <v>16</v>
      </c>
      <c r="B37" s="75">
        <v>4690.7049999999999</v>
      </c>
      <c r="C37" s="58">
        <v>4601.03</v>
      </c>
      <c r="D37" s="132">
        <v>4598.7303921568628</v>
      </c>
      <c r="E37" s="132">
        <v>4510.8137254901958</v>
      </c>
      <c r="F37" s="172">
        <v>1.9490201107143441</v>
      </c>
      <c r="G37" s="64">
        <v>37.26</v>
      </c>
      <c r="H37" s="64">
        <v>93.8</v>
      </c>
      <c r="I37" s="37">
        <v>4.5189825510786241E-3</v>
      </c>
    </row>
    <row r="38" spans="1:9" ht="15" thickBot="1">
      <c r="A38" s="65" t="s">
        <v>125</v>
      </c>
      <c r="B38" s="76">
        <v>6141.4639999999999</v>
      </c>
      <c r="C38" s="77">
        <v>6148.2439999999997</v>
      </c>
      <c r="D38" s="173">
        <v>6021.0431372549019</v>
      </c>
      <c r="E38" s="173">
        <v>6027.6901960784307</v>
      </c>
      <c r="F38" s="174">
        <v>-0.1102753892005546</v>
      </c>
      <c r="G38" s="66">
        <v>58.12</v>
      </c>
      <c r="H38" s="66">
        <v>94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6191.598</v>
      </c>
      <c r="C40" s="58">
        <v>6216.8940000000002</v>
      </c>
      <c r="D40" s="132">
        <v>6070.1941176470591</v>
      </c>
      <c r="E40" s="132">
        <v>6094.9941176470593</v>
      </c>
      <c r="F40" s="172">
        <v>-0.40689128687090814</v>
      </c>
      <c r="G40" s="64">
        <v>61.59</v>
      </c>
      <c r="H40" s="64">
        <v>92.5</v>
      </c>
      <c r="I40" s="37">
        <v>27.733641775109209</v>
      </c>
    </row>
    <row r="41" spans="1:9" ht="15">
      <c r="A41" s="63" t="s">
        <v>12</v>
      </c>
      <c r="B41" s="75">
        <v>6104.3649999999998</v>
      </c>
      <c r="C41" s="58">
        <v>6122.8040000000001</v>
      </c>
      <c r="D41" s="132">
        <v>5984.6715686274511</v>
      </c>
      <c r="E41" s="132">
        <v>6002.7490196078434</v>
      </c>
      <c r="F41" s="172">
        <v>-0.30115287048222195</v>
      </c>
      <c r="G41" s="64">
        <v>57.89</v>
      </c>
      <c r="H41" s="64">
        <v>94.1</v>
      </c>
      <c r="I41" s="37">
        <v>56.264888725611193</v>
      </c>
    </row>
    <row r="42" spans="1:9" ht="15">
      <c r="A42" s="63" t="s">
        <v>13</v>
      </c>
      <c r="B42" s="75">
        <v>5782.3059999999996</v>
      </c>
      <c r="C42" s="58">
        <v>5811.7479999999996</v>
      </c>
      <c r="D42" s="132">
        <v>5668.9274509803918</v>
      </c>
      <c r="E42" s="132">
        <v>5697.7921568627444</v>
      </c>
      <c r="F42" s="172">
        <v>-0.50659457361193239</v>
      </c>
      <c r="G42" s="64">
        <v>53.43</v>
      </c>
      <c r="H42" s="64">
        <v>94.9</v>
      </c>
      <c r="I42" s="37">
        <v>13.664047207664357</v>
      </c>
    </row>
    <row r="43" spans="1:9" ht="15">
      <c r="A43" s="63" t="s">
        <v>14</v>
      </c>
      <c r="B43" s="75">
        <v>5420.2510000000002</v>
      </c>
      <c r="C43" s="58">
        <v>5439.61</v>
      </c>
      <c r="D43" s="132">
        <v>5313.9715686274512</v>
      </c>
      <c r="E43" s="132">
        <v>5332.9509803921565</v>
      </c>
      <c r="F43" s="172">
        <v>-0.35588948472407894</v>
      </c>
      <c r="G43" s="64">
        <v>48.48</v>
      </c>
      <c r="H43" s="64">
        <v>95.5</v>
      </c>
      <c r="I43" s="37">
        <v>2.1293388975311265</v>
      </c>
    </row>
    <row r="44" spans="1:9" ht="15">
      <c r="A44" s="63" t="s">
        <v>15</v>
      </c>
      <c r="B44" s="75">
        <v>4869.1459999999997</v>
      </c>
      <c r="C44" s="58">
        <v>5028.8270000000002</v>
      </c>
      <c r="D44" s="132">
        <v>4773.6725490196077</v>
      </c>
      <c r="E44" s="132">
        <v>4930.2225490196079</v>
      </c>
      <c r="F44" s="172">
        <v>-3.1753130501407281</v>
      </c>
      <c r="G44" s="64">
        <v>43.62</v>
      </c>
      <c r="H44" s="64">
        <v>96.6</v>
      </c>
      <c r="I44" s="37">
        <v>0.19660293096223502</v>
      </c>
    </row>
    <row r="45" spans="1:9" ht="15">
      <c r="A45" s="63" t="s">
        <v>16</v>
      </c>
      <c r="B45" s="75">
        <v>3692.4160000000002</v>
      </c>
      <c r="C45" s="58">
        <v>3769.2269999999999</v>
      </c>
      <c r="D45" s="132">
        <v>3620.0156862745098</v>
      </c>
      <c r="E45" s="132">
        <v>3695.3205882352941</v>
      </c>
      <c r="F45" s="172">
        <v>-2.0378448949877441</v>
      </c>
      <c r="G45" s="64">
        <v>38.78</v>
      </c>
      <c r="H45" s="64">
        <v>84.5</v>
      </c>
      <c r="I45" s="37">
        <v>1.1480463121882337E-2</v>
      </c>
    </row>
    <row r="46" spans="1:9" ht="15" thickBot="1">
      <c r="A46" s="78" t="s">
        <v>125</v>
      </c>
      <c r="B46" s="79">
        <v>6066.0940000000001</v>
      </c>
      <c r="C46" s="59">
        <v>6078.4110000000001</v>
      </c>
      <c r="D46" s="175">
        <v>5947.1509803921572</v>
      </c>
      <c r="E46" s="175">
        <v>5959.2264705882353</v>
      </c>
      <c r="F46" s="174">
        <v>-0.20263519528376756</v>
      </c>
      <c r="G46" s="80">
        <v>58.07</v>
      </c>
      <c r="H46" s="80">
        <v>93.8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G19" zoomScale="85" workbookViewId="0">
      <selection activeCell="AA36" sqref="AA36"/>
    </sheetView>
  </sheetViews>
  <sheetFormatPr defaultRowHeight="28.5" customHeight="1"/>
  <cols>
    <col min="1" max="1" width="12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9" width="9.140625" style="1152"/>
    <col min="10" max="10" width="9" style="1152" customWidth="1"/>
    <col min="11" max="252" width="9.140625" style="1152"/>
    <col min="253" max="253" width="12" style="1152" customWidth="1"/>
    <col min="254" max="254" width="54.140625" style="1152" customWidth="1"/>
    <col min="255" max="255" width="21.28515625" style="1152" customWidth="1"/>
    <col min="256" max="256" width="22" style="1152" customWidth="1"/>
    <col min="257" max="257" width="22.7109375" style="1152" customWidth="1"/>
    <col min="258" max="258" width="16.140625" style="1152" customWidth="1"/>
    <col min="259" max="259" width="11" style="1152" customWidth="1"/>
    <col min="260" max="260" width="9.140625" style="1152" customWidth="1"/>
    <col min="261" max="265" width="9.140625" style="1152"/>
    <col min="266" max="266" width="9" style="1152" customWidth="1"/>
    <col min="267" max="508" width="9.140625" style="1152"/>
    <col min="509" max="509" width="12" style="1152" customWidth="1"/>
    <col min="510" max="510" width="54.140625" style="1152" customWidth="1"/>
    <col min="511" max="511" width="21.28515625" style="1152" customWidth="1"/>
    <col min="512" max="512" width="22" style="1152" customWidth="1"/>
    <col min="513" max="513" width="22.7109375" style="1152" customWidth="1"/>
    <col min="514" max="514" width="16.140625" style="1152" customWidth="1"/>
    <col min="515" max="515" width="11" style="1152" customWidth="1"/>
    <col min="516" max="516" width="9.140625" style="1152" customWidth="1"/>
    <col min="517" max="521" width="9.140625" style="1152"/>
    <col min="522" max="522" width="9" style="1152" customWidth="1"/>
    <col min="523" max="764" width="9.140625" style="1152"/>
    <col min="765" max="765" width="12" style="1152" customWidth="1"/>
    <col min="766" max="766" width="54.140625" style="1152" customWidth="1"/>
    <col min="767" max="767" width="21.28515625" style="1152" customWidth="1"/>
    <col min="768" max="768" width="22" style="1152" customWidth="1"/>
    <col min="769" max="769" width="22.7109375" style="1152" customWidth="1"/>
    <col min="770" max="770" width="16.140625" style="1152" customWidth="1"/>
    <col min="771" max="771" width="11" style="1152" customWidth="1"/>
    <col min="772" max="772" width="9.140625" style="1152" customWidth="1"/>
    <col min="773" max="777" width="9.140625" style="1152"/>
    <col min="778" max="778" width="9" style="1152" customWidth="1"/>
    <col min="779" max="1020" width="9.140625" style="1152"/>
    <col min="1021" max="1021" width="12" style="1152" customWidth="1"/>
    <col min="1022" max="1022" width="54.140625" style="1152" customWidth="1"/>
    <col min="1023" max="1023" width="21.28515625" style="1152" customWidth="1"/>
    <col min="1024" max="1024" width="22" style="1152" customWidth="1"/>
    <col min="1025" max="1025" width="22.7109375" style="1152" customWidth="1"/>
    <col min="1026" max="1026" width="16.140625" style="1152" customWidth="1"/>
    <col min="1027" max="1027" width="11" style="1152" customWidth="1"/>
    <col min="1028" max="1028" width="9.140625" style="1152" customWidth="1"/>
    <col min="1029" max="1033" width="9.140625" style="1152"/>
    <col min="1034" max="1034" width="9" style="1152" customWidth="1"/>
    <col min="1035" max="1276" width="9.140625" style="1152"/>
    <col min="1277" max="1277" width="12" style="1152" customWidth="1"/>
    <col min="1278" max="1278" width="54.140625" style="1152" customWidth="1"/>
    <col min="1279" max="1279" width="21.28515625" style="1152" customWidth="1"/>
    <col min="1280" max="1280" width="22" style="1152" customWidth="1"/>
    <col min="1281" max="1281" width="22.7109375" style="1152" customWidth="1"/>
    <col min="1282" max="1282" width="16.140625" style="1152" customWidth="1"/>
    <col min="1283" max="1283" width="11" style="1152" customWidth="1"/>
    <col min="1284" max="1284" width="9.140625" style="1152" customWidth="1"/>
    <col min="1285" max="1289" width="9.140625" style="1152"/>
    <col min="1290" max="1290" width="9" style="1152" customWidth="1"/>
    <col min="1291" max="1532" width="9.140625" style="1152"/>
    <col min="1533" max="1533" width="12" style="1152" customWidth="1"/>
    <col min="1534" max="1534" width="54.140625" style="1152" customWidth="1"/>
    <col min="1535" max="1535" width="21.28515625" style="1152" customWidth="1"/>
    <col min="1536" max="1536" width="22" style="1152" customWidth="1"/>
    <col min="1537" max="1537" width="22.7109375" style="1152" customWidth="1"/>
    <col min="1538" max="1538" width="16.140625" style="1152" customWidth="1"/>
    <col min="1539" max="1539" width="11" style="1152" customWidth="1"/>
    <col min="1540" max="1540" width="9.140625" style="1152" customWidth="1"/>
    <col min="1541" max="1545" width="9.140625" style="1152"/>
    <col min="1546" max="1546" width="9" style="1152" customWidth="1"/>
    <col min="1547" max="1788" width="9.140625" style="1152"/>
    <col min="1789" max="1789" width="12" style="1152" customWidth="1"/>
    <col min="1790" max="1790" width="54.140625" style="1152" customWidth="1"/>
    <col min="1791" max="1791" width="21.28515625" style="1152" customWidth="1"/>
    <col min="1792" max="1792" width="22" style="1152" customWidth="1"/>
    <col min="1793" max="1793" width="22.7109375" style="1152" customWidth="1"/>
    <col min="1794" max="1794" width="16.140625" style="1152" customWidth="1"/>
    <col min="1795" max="1795" width="11" style="1152" customWidth="1"/>
    <col min="1796" max="1796" width="9.140625" style="1152" customWidth="1"/>
    <col min="1797" max="1801" width="9.140625" style="1152"/>
    <col min="1802" max="1802" width="9" style="1152" customWidth="1"/>
    <col min="1803" max="2044" width="9.140625" style="1152"/>
    <col min="2045" max="2045" width="12" style="1152" customWidth="1"/>
    <col min="2046" max="2046" width="54.140625" style="1152" customWidth="1"/>
    <col min="2047" max="2047" width="21.28515625" style="1152" customWidth="1"/>
    <col min="2048" max="2048" width="22" style="1152" customWidth="1"/>
    <col min="2049" max="2049" width="22.7109375" style="1152" customWidth="1"/>
    <col min="2050" max="2050" width="16.140625" style="1152" customWidth="1"/>
    <col min="2051" max="2051" width="11" style="1152" customWidth="1"/>
    <col min="2052" max="2052" width="9.140625" style="1152" customWidth="1"/>
    <col min="2053" max="2057" width="9.140625" style="1152"/>
    <col min="2058" max="2058" width="9" style="1152" customWidth="1"/>
    <col min="2059" max="2300" width="9.140625" style="1152"/>
    <col min="2301" max="2301" width="12" style="1152" customWidth="1"/>
    <col min="2302" max="2302" width="54.140625" style="1152" customWidth="1"/>
    <col min="2303" max="2303" width="21.28515625" style="1152" customWidth="1"/>
    <col min="2304" max="2304" width="22" style="1152" customWidth="1"/>
    <col min="2305" max="2305" width="22.7109375" style="1152" customWidth="1"/>
    <col min="2306" max="2306" width="16.140625" style="1152" customWidth="1"/>
    <col min="2307" max="2307" width="11" style="1152" customWidth="1"/>
    <col min="2308" max="2308" width="9.140625" style="1152" customWidth="1"/>
    <col min="2309" max="2313" width="9.140625" style="1152"/>
    <col min="2314" max="2314" width="9" style="1152" customWidth="1"/>
    <col min="2315" max="2556" width="9.140625" style="1152"/>
    <col min="2557" max="2557" width="12" style="1152" customWidth="1"/>
    <col min="2558" max="2558" width="54.140625" style="1152" customWidth="1"/>
    <col min="2559" max="2559" width="21.28515625" style="1152" customWidth="1"/>
    <col min="2560" max="2560" width="22" style="1152" customWidth="1"/>
    <col min="2561" max="2561" width="22.7109375" style="1152" customWidth="1"/>
    <col min="2562" max="2562" width="16.140625" style="1152" customWidth="1"/>
    <col min="2563" max="2563" width="11" style="1152" customWidth="1"/>
    <col min="2564" max="2564" width="9.140625" style="1152" customWidth="1"/>
    <col min="2565" max="2569" width="9.140625" style="1152"/>
    <col min="2570" max="2570" width="9" style="1152" customWidth="1"/>
    <col min="2571" max="2812" width="9.140625" style="1152"/>
    <col min="2813" max="2813" width="12" style="1152" customWidth="1"/>
    <col min="2814" max="2814" width="54.140625" style="1152" customWidth="1"/>
    <col min="2815" max="2815" width="21.28515625" style="1152" customWidth="1"/>
    <col min="2816" max="2816" width="22" style="1152" customWidth="1"/>
    <col min="2817" max="2817" width="22.7109375" style="1152" customWidth="1"/>
    <col min="2818" max="2818" width="16.140625" style="1152" customWidth="1"/>
    <col min="2819" max="2819" width="11" style="1152" customWidth="1"/>
    <col min="2820" max="2820" width="9.140625" style="1152" customWidth="1"/>
    <col min="2821" max="2825" width="9.140625" style="1152"/>
    <col min="2826" max="2826" width="9" style="1152" customWidth="1"/>
    <col min="2827" max="3068" width="9.140625" style="1152"/>
    <col min="3069" max="3069" width="12" style="1152" customWidth="1"/>
    <col min="3070" max="3070" width="54.140625" style="1152" customWidth="1"/>
    <col min="3071" max="3071" width="21.28515625" style="1152" customWidth="1"/>
    <col min="3072" max="3072" width="22" style="1152" customWidth="1"/>
    <col min="3073" max="3073" width="22.7109375" style="1152" customWidth="1"/>
    <col min="3074" max="3074" width="16.140625" style="1152" customWidth="1"/>
    <col min="3075" max="3075" width="11" style="1152" customWidth="1"/>
    <col min="3076" max="3076" width="9.140625" style="1152" customWidth="1"/>
    <col min="3077" max="3081" width="9.140625" style="1152"/>
    <col min="3082" max="3082" width="9" style="1152" customWidth="1"/>
    <col min="3083" max="3324" width="9.140625" style="1152"/>
    <col min="3325" max="3325" width="12" style="1152" customWidth="1"/>
    <col min="3326" max="3326" width="54.140625" style="1152" customWidth="1"/>
    <col min="3327" max="3327" width="21.28515625" style="1152" customWidth="1"/>
    <col min="3328" max="3328" width="22" style="1152" customWidth="1"/>
    <col min="3329" max="3329" width="22.7109375" style="1152" customWidth="1"/>
    <col min="3330" max="3330" width="16.140625" style="1152" customWidth="1"/>
    <col min="3331" max="3331" width="11" style="1152" customWidth="1"/>
    <col min="3332" max="3332" width="9.140625" style="1152" customWidth="1"/>
    <col min="3333" max="3337" width="9.140625" style="1152"/>
    <col min="3338" max="3338" width="9" style="1152" customWidth="1"/>
    <col min="3339" max="3580" width="9.140625" style="1152"/>
    <col min="3581" max="3581" width="12" style="1152" customWidth="1"/>
    <col min="3582" max="3582" width="54.140625" style="1152" customWidth="1"/>
    <col min="3583" max="3583" width="21.28515625" style="1152" customWidth="1"/>
    <col min="3584" max="3584" width="22" style="1152" customWidth="1"/>
    <col min="3585" max="3585" width="22.7109375" style="1152" customWidth="1"/>
    <col min="3586" max="3586" width="16.140625" style="1152" customWidth="1"/>
    <col min="3587" max="3587" width="11" style="1152" customWidth="1"/>
    <col min="3588" max="3588" width="9.140625" style="1152" customWidth="1"/>
    <col min="3589" max="3593" width="9.140625" style="1152"/>
    <col min="3594" max="3594" width="9" style="1152" customWidth="1"/>
    <col min="3595" max="3836" width="9.140625" style="1152"/>
    <col min="3837" max="3837" width="12" style="1152" customWidth="1"/>
    <col min="3838" max="3838" width="54.140625" style="1152" customWidth="1"/>
    <col min="3839" max="3839" width="21.28515625" style="1152" customWidth="1"/>
    <col min="3840" max="3840" width="22" style="1152" customWidth="1"/>
    <col min="3841" max="3841" width="22.7109375" style="1152" customWidth="1"/>
    <col min="3842" max="3842" width="16.140625" style="1152" customWidth="1"/>
    <col min="3843" max="3843" width="11" style="1152" customWidth="1"/>
    <col min="3844" max="3844" width="9.140625" style="1152" customWidth="1"/>
    <col min="3845" max="3849" width="9.140625" style="1152"/>
    <col min="3850" max="3850" width="9" style="1152" customWidth="1"/>
    <col min="3851" max="4092" width="9.140625" style="1152"/>
    <col min="4093" max="4093" width="12" style="1152" customWidth="1"/>
    <col min="4094" max="4094" width="54.140625" style="1152" customWidth="1"/>
    <col min="4095" max="4095" width="21.28515625" style="1152" customWidth="1"/>
    <col min="4096" max="4096" width="22" style="1152" customWidth="1"/>
    <col min="4097" max="4097" width="22.7109375" style="1152" customWidth="1"/>
    <col min="4098" max="4098" width="16.140625" style="1152" customWidth="1"/>
    <col min="4099" max="4099" width="11" style="1152" customWidth="1"/>
    <col min="4100" max="4100" width="9.140625" style="1152" customWidth="1"/>
    <col min="4101" max="4105" width="9.140625" style="1152"/>
    <col min="4106" max="4106" width="9" style="1152" customWidth="1"/>
    <col min="4107" max="4348" width="9.140625" style="1152"/>
    <col min="4349" max="4349" width="12" style="1152" customWidth="1"/>
    <col min="4350" max="4350" width="54.140625" style="1152" customWidth="1"/>
    <col min="4351" max="4351" width="21.28515625" style="1152" customWidth="1"/>
    <col min="4352" max="4352" width="22" style="1152" customWidth="1"/>
    <col min="4353" max="4353" width="22.7109375" style="1152" customWidth="1"/>
    <col min="4354" max="4354" width="16.140625" style="1152" customWidth="1"/>
    <col min="4355" max="4355" width="11" style="1152" customWidth="1"/>
    <col min="4356" max="4356" width="9.140625" style="1152" customWidth="1"/>
    <col min="4357" max="4361" width="9.140625" style="1152"/>
    <col min="4362" max="4362" width="9" style="1152" customWidth="1"/>
    <col min="4363" max="4604" width="9.140625" style="1152"/>
    <col min="4605" max="4605" width="12" style="1152" customWidth="1"/>
    <col min="4606" max="4606" width="54.140625" style="1152" customWidth="1"/>
    <col min="4607" max="4607" width="21.28515625" style="1152" customWidth="1"/>
    <col min="4608" max="4608" width="22" style="1152" customWidth="1"/>
    <col min="4609" max="4609" width="22.7109375" style="1152" customWidth="1"/>
    <col min="4610" max="4610" width="16.140625" style="1152" customWidth="1"/>
    <col min="4611" max="4611" width="11" style="1152" customWidth="1"/>
    <col min="4612" max="4612" width="9.140625" style="1152" customWidth="1"/>
    <col min="4613" max="4617" width="9.140625" style="1152"/>
    <col min="4618" max="4618" width="9" style="1152" customWidth="1"/>
    <col min="4619" max="4860" width="9.140625" style="1152"/>
    <col min="4861" max="4861" width="12" style="1152" customWidth="1"/>
    <col min="4862" max="4862" width="54.140625" style="1152" customWidth="1"/>
    <col min="4863" max="4863" width="21.28515625" style="1152" customWidth="1"/>
    <col min="4864" max="4864" width="22" style="1152" customWidth="1"/>
    <col min="4865" max="4865" width="22.7109375" style="1152" customWidth="1"/>
    <col min="4866" max="4866" width="16.140625" style="1152" customWidth="1"/>
    <col min="4867" max="4867" width="11" style="1152" customWidth="1"/>
    <col min="4868" max="4868" width="9.140625" style="1152" customWidth="1"/>
    <col min="4869" max="4873" width="9.140625" style="1152"/>
    <col min="4874" max="4874" width="9" style="1152" customWidth="1"/>
    <col min="4875" max="5116" width="9.140625" style="1152"/>
    <col min="5117" max="5117" width="12" style="1152" customWidth="1"/>
    <col min="5118" max="5118" width="54.140625" style="1152" customWidth="1"/>
    <col min="5119" max="5119" width="21.28515625" style="1152" customWidth="1"/>
    <col min="5120" max="5120" width="22" style="1152" customWidth="1"/>
    <col min="5121" max="5121" width="22.7109375" style="1152" customWidth="1"/>
    <col min="5122" max="5122" width="16.140625" style="1152" customWidth="1"/>
    <col min="5123" max="5123" width="11" style="1152" customWidth="1"/>
    <col min="5124" max="5124" width="9.140625" style="1152" customWidth="1"/>
    <col min="5125" max="5129" width="9.140625" style="1152"/>
    <col min="5130" max="5130" width="9" style="1152" customWidth="1"/>
    <col min="5131" max="5372" width="9.140625" style="1152"/>
    <col min="5373" max="5373" width="12" style="1152" customWidth="1"/>
    <col min="5374" max="5374" width="54.140625" style="1152" customWidth="1"/>
    <col min="5375" max="5375" width="21.28515625" style="1152" customWidth="1"/>
    <col min="5376" max="5376" width="22" style="1152" customWidth="1"/>
    <col min="5377" max="5377" width="22.7109375" style="1152" customWidth="1"/>
    <col min="5378" max="5378" width="16.140625" style="1152" customWidth="1"/>
    <col min="5379" max="5379" width="11" style="1152" customWidth="1"/>
    <col min="5380" max="5380" width="9.140625" style="1152" customWidth="1"/>
    <col min="5381" max="5385" width="9.140625" style="1152"/>
    <col min="5386" max="5386" width="9" style="1152" customWidth="1"/>
    <col min="5387" max="5628" width="9.140625" style="1152"/>
    <col min="5629" max="5629" width="12" style="1152" customWidth="1"/>
    <col min="5630" max="5630" width="54.140625" style="1152" customWidth="1"/>
    <col min="5631" max="5631" width="21.28515625" style="1152" customWidth="1"/>
    <col min="5632" max="5632" width="22" style="1152" customWidth="1"/>
    <col min="5633" max="5633" width="22.7109375" style="1152" customWidth="1"/>
    <col min="5634" max="5634" width="16.140625" style="1152" customWidth="1"/>
    <col min="5635" max="5635" width="11" style="1152" customWidth="1"/>
    <col min="5636" max="5636" width="9.140625" style="1152" customWidth="1"/>
    <col min="5637" max="5641" width="9.140625" style="1152"/>
    <col min="5642" max="5642" width="9" style="1152" customWidth="1"/>
    <col min="5643" max="5884" width="9.140625" style="1152"/>
    <col min="5885" max="5885" width="12" style="1152" customWidth="1"/>
    <col min="5886" max="5886" width="54.140625" style="1152" customWidth="1"/>
    <col min="5887" max="5887" width="21.28515625" style="1152" customWidth="1"/>
    <col min="5888" max="5888" width="22" style="1152" customWidth="1"/>
    <col min="5889" max="5889" width="22.7109375" style="1152" customWidth="1"/>
    <col min="5890" max="5890" width="16.140625" style="1152" customWidth="1"/>
    <col min="5891" max="5891" width="11" style="1152" customWidth="1"/>
    <col min="5892" max="5892" width="9.140625" style="1152" customWidth="1"/>
    <col min="5893" max="5897" width="9.140625" style="1152"/>
    <col min="5898" max="5898" width="9" style="1152" customWidth="1"/>
    <col min="5899" max="6140" width="9.140625" style="1152"/>
    <col min="6141" max="6141" width="12" style="1152" customWidth="1"/>
    <col min="6142" max="6142" width="54.140625" style="1152" customWidth="1"/>
    <col min="6143" max="6143" width="21.28515625" style="1152" customWidth="1"/>
    <col min="6144" max="6144" width="22" style="1152" customWidth="1"/>
    <col min="6145" max="6145" width="22.7109375" style="1152" customWidth="1"/>
    <col min="6146" max="6146" width="16.140625" style="1152" customWidth="1"/>
    <col min="6147" max="6147" width="11" style="1152" customWidth="1"/>
    <col min="6148" max="6148" width="9.140625" style="1152" customWidth="1"/>
    <col min="6149" max="6153" width="9.140625" style="1152"/>
    <col min="6154" max="6154" width="9" style="1152" customWidth="1"/>
    <col min="6155" max="6396" width="9.140625" style="1152"/>
    <col min="6397" max="6397" width="12" style="1152" customWidth="1"/>
    <col min="6398" max="6398" width="54.140625" style="1152" customWidth="1"/>
    <col min="6399" max="6399" width="21.28515625" style="1152" customWidth="1"/>
    <col min="6400" max="6400" width="22" style="1152" customWidth="1"/>
    <col min="6401" max="6401" width="22.7109375" style="1152" customWidth="1"/>
    <col min="6402" max="6402" width="16.140625" style="1152" customWidth="1"/>
    <col min="6403" max="6403" width="11" style="1152" customWidth="1"/>
    <col min="6404" max="6404" width="9.140625" style="1152" customWidth="1"/>
    <col min="6405" max="6409" width="9.140625" style="1152"/>
    <col min="6410" max="6410" width="9" style="1152" customWidth="1"/>
    <col min="6411" max="6652" width="9.140625" style="1152"/>
    <col min="6653" max="6653" width="12" style="1152" customWidth="1"/>
    <col min="6654" max="6654" width="54.140625" style="1152" customWidth="1"/>
    <col min="6655" max="6655" width="21.28515625" style="1152" customWidth="1"/>
    <col min="6656" max="6656" width="22" style="1152" customWidth="1"/>
    <col min="6657" max="6657" width="22.7109375" style="1152" customWidth="1"/>
    <col min="6658" max="6658" width="16.140625" style="1152" customWidth="1"/>
    <col min="6659" max="6659" width="11" style="1152" customWidth="1"/>
    <col min="6660" max="6660" width="9.140625" style="1152" customWidth="1"/>
    <col min="6661" max="6665" width="9.140625" style="1152"/>
    <col min="6666" max="6666" width="9" style="1152" customWidth="1"/>
    <col min="6667" max="6908" width="9.140625" style="1152"/>
    <col min="6909" max="6909" width="12" style="1152" customWidth="1"/>
    <col min="6910" max="6910" width="54.140625" style="1152" customWidth="1"/>
    <col min="6911" max="6911" width="21.28515625" style="1152" customWidth="1"/>
    <col min="6912" max="6912" width="22" style="1152" customWidth="1"/>
    <col min="6913" max="6913" width="22.7109375" style="1152" customWidth="1"/>
    <col min="6914" max="6914" width="16.140625" style="1152" customWidth="1"/>
    <col min="6915" max="6915" width="11" style="1152" customWidth="1"/>
    <col min="6916" max="6916" width="9.140625" style="1152" customWidth="1"/>
    <col min="6917" max="6921" width="9.140625" style="1152"/>
    <col min="6922" max="6922" width="9" style="1152" customWidth="1"/>
    <col min="6923" max="7164" width="9.140625" style="1152"/>
    <col min="7165" max="7165" width="12" style="1152" customWidth="1"/>
    <col min="7166" max="7166" width="54.140625" style="1152" customWidth="1"/>
    <col min="7167" max="7167" width="21.28515625" style="1152" customWidth="1"/>
    <col min="7168" max="7168" width="22" style="1152" customWidth="1"/>
    <col min="7169" max="7169" width="22.7109375" style="1152" customWidth="1"/>
    <col min="7170" max="7170" width="16.140625" style="1152" customWidth="1"/>
    <col min="7171" max="7171" width="11" style="1152" customWidth="1"/>
    <col min="7172" max="7172" width="9.140625" style="1152" customWidth="1"/>
    <col min="7173" max="7177" width="9.140625" style="1152"/>
    <col min="7178" max="7178" width="9" style="1152" customWidth="1"/>
    <col min="7179" max="7420" width="9.140625" style="1152"/>
    <col min="7421" max="7421" width="12" style="1152" customWidth="1"/>
    <col min="7422" max="7422" width="54.140625" style="1152" customWidth="1"/>
    <col min="7423" max="7423" width="21.28515625" style="1152" customWidth="1"/>
    <col min="7424" max="7424" width="22" style="1152" customWidth="1"/>
    <col min="7425" max="7425" width="22.7109375" style="1152" customWidth="1"/>
    <col min="7426" max="7426" width="16.140625" style="1152" customWidth="1"/>
    <col min="7427" max="7427" width="11" style="1152" customWidth="1"/>
    <col min="7428" max="7428" width="9.140625" style="1152" customWidth="1"/>
    <col min="7429" max="7433" width="9.140625" style="1152"/>
    <col min="7434" max="7434" width="9" style="1152" customWidth="1"/>
    <col min="7435" max="7676" width="9.140625" style="1152"/>
    <col min="7677" max="7677" width="12" style="1152" customWidth="1"/>
    <col min="7678" max="7678" width="54.140625" style="1152" customWidth="1"/>
    <col min="7679" max="7679" width="21.28515625" style="1152" customWidth="1"/>
    <col min="7680" max="7680" width="22" style="1152" customWidth="1"/>
    <col min="7681" max="7681" width="22.7109375" style="1152" customWidth="1"/>
    <col min="7682" max="7682" width="16.140625" style="1152" customWidth="1"/>
    <col min="7683" max="7683" width="11" style="1152" customWidth="1"/>
    <col min="7684" max="7684" width="9.140625" style="1152" customWidth="1"/>
    <col min="7685" max="7689" width="9.140625" style="1152"/>
    <col min="7690" max="7690" width="9" style="1152" customWidth="1"/>
    <col min="7691" max="7932" width="9.140625" style="1152"/>
    <col min="7933" max="7933" width="12" style="1152" customWidth="1"/>
    <col min="7934" max="7934" width="54.140625" style="1152" customWidth="1"/>
    <col min="7935" max="7935" width="21.28515625" style="1152" customWidth="1"/>
    <col min="7936" max="7936" width="22" style="1152" customWidth="1"/>
    <col min="7937" max="7937" width="22.7109375" style="1152" customWidth="1"/>
    <col min="7938" max="7938" width="16.140625" style="1152" customWidth="1"/>
    <col min="7939" max="7939" width="11" style="1152" customWidth="1"/>
    <col min="7940" max="7940" width="9.140625" style="1152" customWidth="1"/>
    <col min="7941" max="7945" width="9.140625" style="1152"/>
    <col min="7946" max="7946" width="9" style="1152" customWidth="1"/>
    <col min="7947" max="8188" width="9.140625" style="1152"/>
    <col min="8189" max="8189" width="12" style="1152" customWidth="1"/>
    <col min="8190" max="8190" width="54.140625" style="1152" customWidth="1"/>
    <col min="8191" max="8191" width="21.28515625" style="1152" customWidth="1"/>
    <col min="8192" max="8192" width="22" style="1152" customWidth="1"/>
    <col min="8193" max="8193" width="22.7109375" style="1152" customWidth="1"/>
    <col min="8194" max="8194" width="16.140625" style="1152" customWidth="1"/>
    <col min="8195" max="8195" width="11" style="1152" customWidth="1"/>
    <col min="8196" max="8196" width="9.140625" style="1152" customWidth="1"/>
    <col min="8197" max="8201" width="9.140625" style="1152"/>
    <col min="8202" max="8202" width="9" style="1152" customWidth="1"/>
    <col min="8203" max="8444" width="9.140625" style="1152"/>
    <col min="8445" max="8445" width="12" style="1152" customWidth="1"/>
    <col min="8446" max="8446" width="54.140625" style="1152" customWidth="1"/>
    <col min="8447" max="8447" width="21.28515625" style="1152" customWidth="1"/>
    <col min="8448" max="8448" width="22" style="1152" customWidth="1"/>
    <col min="8449" max="8449" width="22.7109375" style="1152" customWidth="1"/>
    <col min="8450" max="8450" width="16.140625" style="1152" customWidth="1"/>
    <col min="8451" max="8451" width="11" style="1152" customWidth="1"/>
    <col min="8452" max="8452" width="9.140625" style="1152" customWidth="1"/>
    <col min="8453" max="8457" width="9.140625" style="1152"/>
    <col min="8458" max="8458" width="9" style="1152" customWidth="1"/>
    <col min="8459" max="8700" width="9.140625" style="1152"/>
    <col min="8701" max="8701" width="12" style="1152" customWidth="1"/>
    <col min="8702" max="8702" width="54.140625" style="1152" customWidth="1"/>
    <col min="8703" max="8703" width="21.28515625" style="1152" customWidth="1"/>
    <col min="8704" max="8704" width="22" style="1152" customWidth="1"/>
    <col min="8705" max="8705" width="22.7109375" style="1152" customWidth="1"/>
    <col min="8706" max="8706" width="16.140625" style="1152" customWidth="1"/>
    <col min="8707" max="8707" width="11" style="1152" customWidth="1"/>
    <col min="8708" max="8708" width="9.140625" style="1152" customWidth="1"/>
    <col min="8709" max="8713" width="9.140625" style="1152"/>
    <col min="8714" max="8714" width="9" style="1152" customWidth="1"/>
    <col min="8715" max="8956" width="9.140625" style="1152"/>
    <col min="8957" max="8957" width="12" style="1152" customWidth="1"/>
    <col min="8958" max="8958" width="54.140625" style="1152" customWidth="1"/>
    <col min="8959" max="8959" width="21.28515625" style="1152" customWidth="1"/>
    <col min="8960" max="8960" width="22" style="1152" customWidth="1"/>
    <col min="8961" max="8961" width="22.7109375" style="1152" customWidth="1"/>
    <col min="8962" max="8962" width="16.140625" style="1152" customWidth="1"/>
    <col min="8963" max="8963" width="11" style="1152" customWidth="1"/>
    <col min="8964" max="8964" width="9.140625" style="1152" customWidth="1"/>
    <col min="8965" max="8969" width="9.140625" style="1152"/>
    <col min="8970" max="8970" width="9" style="1152" customWidth="1"/>
    <col min="8971" max="9212" width="9.140625" style="1152"/>
    <col min="9213" max="9213" width="12" style="1152" customWidth="1"/>
    <col min="9214" max="9214" width="54.140625" style="1152" customWidth="1"/>
    <col min="9215" max="9215" width="21.28515625" style="1152" customWidth="1"/>
    <col min="9216" max="9216" width="22" style="1152" customWidth="1"/>
    <col min="9217" max="9217" width="22.7109375" style="1152" customWidth="1"/>
    <col min="9218" max="9218" width="16.140625" style="1152" customWidth="1"/>
    <col min="9219" max="9219" width="11" style="1152" customWidth="1"/>
    <col min="9220" max="9220" width="9.140625" style="1152" customWidth="1"/>
    <col min="9221" max="9225" width="9.140625" style="1152"/>
    <col min="9226" max="9226" width="9" style="1152" customWidth="1"/>
    <col min="9227" max="9468" width="9.140625" style="1152"/>
    <col min="9469" max="9469" width="12" style="1152" customWidth="1"/>
    <col min="9470" max="9470" width="54.140625" style="1152" customWidth="1"/>
    <col min="9471" max="9471" width="21.28515625" style="1152" customWidth="1"/>
    <col min="9472" max="9472" width="22" style="1152" customWidth="1"/>
    <col min="9473" max="9473" width="22.7109375" style="1152" customWidth="1"/>
    <col min="9474" max="9474" width="16.140625" style="1152" customWidth="1"/>
    <col min="9475" max="9475" width="11" style="1152" customWidth="1"/>
    <col min="9476" max="9476" width="9.140625" style="1152" customWidth="1"/>
    <col min="9477" max="9481" width="9.140625" style="1152"/>
    <col min="9482" max="9482" width="9" style="1152" customWidth="1"/>
    <col min="9483" max="9724" width="9.140625" style="1152"/>
    <col min="9725" max="9725" width="12" style="1152" customWidth="1"/>
    <col min="9726" max="9726" width="54.140625" style="1152" customWidth="1"/>
    <col min="9727" max="9727" width="21.28515625" style="1152" customWidth="1"/>
    <col min="9728" max="9728" width="22" style="1152" customWidth="1"/>
    <col min="9729" max="9729" width="22.7109375" style="1152" customWidth="1"/>
    <col min="9730" max="9730" width="16.140625" style="1152" customWidth="1"/>
    <col min="9731" max="9731" width="11" style="1152" customWidth="1"/>
    <col min="9732" max="9732" width="9.140625" style="1152" customWidth="1"/>
    <col min="9733" max="9737" width="9.140625" style="1152"/>
    <col min="9738" max="9738" width="9" style="1152" customWidth="1"/>
    <col min="9739" max="9980" width="9.140625" style="1152"/>
    <col min="9981" max="9981" width="12" style="1152" customWidth="1"/>
    <col min="9982" max="9982" width="54.140625" style="1152" customWidth="1"/>
    <col min="9983" max="9983" width="21.28515625" style="1152" customWidth="1"/>
    <col min="9984" max="9984" width="22" style="1152" customWidth="1"/>
    <col min="9985" max="9985" width="22.7109375" style="1152" customWidth="1"/>
    <col min="9986" max="9986" width="16.140625" style="1152" customWidth="1"/>
    <col min="9987" max="9987" width="11" style="1152" customWidth="1"/>
    <col min="9988" max="9988" width="9.140625" style="1152" customWidth="1"/>
    <col min="9989" max="9993" width="9.140625" style="1152"/>
    <col min="9994" max="9994" width="9" style="1152" customWidth="1"/>
    <col min="9995" max="10236" width="9.140625" style="1152"/>
    <col min="10237" max="10237" width="12" style="1152" customWidth="1"/>
    <col min="10238" max="10238" width="54.140625" style="1152" customWidth="1"/>
    <col min="10239" max="10239" width="21.28515625" style="1152" customWidth="1"/>
    <col min="10240" max="10240" width="22" style="1152" customWidth="1"/>
    <col min="10241" max="10241" width="22.7109375" style="1152" customWidth="1"/>
    <col min="10242" max="10242" width="16.140625" style="1152" customWidth="1"/>
    <col min="10243" max="10243" width="11" style="1152" customWidth="1"/>
    <col min="10244" max="10244" width="9.140625" style="1152" customWidth="1"/>
    <col min="10245" max="10249" width="9.140625" style="1152"/>
    <col min="10250" max="10250" width="9" style="1152" customWidth="1"/>
    <col min="10251" max="10492" width="9.140625" style="1152"/>
    <col min="10493" max="10493" width="12" style="1152" customWidth="1"/>
    <col min="10494" max="10494" width="54.140625" style="1152" customWidth="1"/>
    <col min="10495" max="10495" width="21.28515625" style="1152" customWidth="1"/>
    <col min="10496" max="10496" width="22" style="1152" customWidth="1"/>
    <col min="10497" max="10497" width="22.7109375" style="1152" customWidth="1"/>
    <col min="10498" max="10498" width="16.140625" style="1152" customWidth="1"/>
    <col min="10499" max="10499" width="11" style="1152" customWidth="1"/>
    <col min="10500" max="10500" width="9.140625" style="1152" customWidth="1"/>
    <col min="10501" max="10505" width="9.140625" style="1152"/>
    <col min="10506" max="10506" width="9" style="1152" customWidth="1"/>
    <col min="10507" max="10748" width="9.140625" style="1152"/>
    <col min="10749" max="10749" width="12" style="1152" customWidth="1"/>
    <col min="10750" max="10750" width="54.140625" style="1152" customWidth="1"/>
    <col min="10751" max="10751" width="21.28515625" style="1152" customWidth="1"/>
    <col min="10752" max="10752" width="22" style="1152" customWidth="1"/>
    <col min="10753" max="10753" width="22.7109375" style="1152" customWidth="1"/>
    <col min="10754" max="10754" width="16.140625" style="1152" customWidth="1"/>
    <col min="10755" max="10755" width="11" style="1152" customWidth="1"/>
    <col min="10756" max="10756" width="9.140625" style="1152" customWidth="1"/>
    <col min="10757" max="10761" width="9.140625" style="1152"/>
    <col min="10762" max="10762" width="9" style="1152" customWidth="1"/>
    <col min="10763" max="11004" width="9.140625" style="1152"/>
    <col min="11005" max="11005" width="12" style="1152" customWidth="1"/>
    <col min="11006" max="11006" width="54.140625" style="1152" customWidth="1"/>
    <col min="11007" max="11007" width="21.28515625" style="1152" customWidth="1"/>
    <col min="11008" max="11008" width="22" style="1152" customWidth="1"/>
    <col min="11009" max="11009" width="22.7109375" style="1152" customWidth="1"/>
    <col min="11010" max="11010" width="16.140625" style="1152" customWidth="1"/>
    <col min="11011" max="11011" width="11" style="1152" customWidth="1"/>
    <col min="11012" max="11012" width="9.140625" style="1152" customWidth="1"/>
    <col min="11013" max="11017" width="9.140625" style="1152"/>
    <col min="11018" max="11018" width="9" style="1152" customWidth="1"/>
    <col min="11019" max="11260" width="9.140625" style="1152"/>
    <col min="11261" max="11261" width="12" style="1152" customWidth="1"/>
    <col min="11262" max="11262" width="54.140625" style="1152" customWidth="1"/>
    <col min="11263" max="11263" width="21.28515625" style="1152" customWidth="1"/>
    <col min="11264" max="11264" width="22" style="1152" customWidth="1"/>
    <col min="11265" max="11265" width="22.7109375" style="1152" customWidth="1"/>
    <col min="11266" max="11266" width="16.140625" style="1152" customWidth="1"/>
    <col min="11267" max="11267" width="11" style="1152" customWidth="1"/>
    <col min="11268" max="11268" width="9.140625" style="1152" customWidth="1"/>
    <col min="11269" max="11273" width="9.140625" style="1152"/>
    <col min="11274" max="11274" width="9" style="1152" customWidth="1"/>
    <col min="11275" max="11516" width="9.140625" style="1152"/>
    <col min="11517" max="11517" width="12" style="1152" customWidth="1"/>
    <col min="11518" max="11518" width="54.140625" style="1152" customWidth="1"/>
    <col min="11519" max="11519" width="21.28515625" style="1152" customWidth="1"/>
    <col min="11520" max="11520" width="22" style="1152" customWidth="1"/>
    <col min="11521" max="11521" width="22.7109375" style="1152" customWidth="1"/>
    <col min="11522" max="11522" width="16.140625" style="1152" customWidth="1"/>
    <col min="11523" max="11523" width="11" style="1152" customWidth="1"/>
    <col min="11524" max="11524" width="9.140625" style="1152" customWidth="1"/>
    <col min="11525" max="11529" width="9.140625" style="1152"/>
    <col min="11530" max="11530" width="9" style="1152" customWidth="1"/>
    <col min="11531" max="11772" width="9.140625" style="1152"/>
    <col min="11773" max="11773" width="12" style="1152" customWidth="1"/>
    <col min="11774" max="11774" width="54.140625" style="1152" customWidth="1"/>
    <col min="11775" max="11775" width="21.28515625" style="1152" customWidth="1"/>
    <col min="11776" max="11776" width="22" style="1152" customWidth="1"/>
    <col min="11777" max="11777" width="22.7109375" style="1152" customWidth="1"/>
    <col min="11778" max="11778" width="16.140625" style="1152" customWidth="1"/>
    <col min="11779" max="11779" width="11" style="1152" customWidth="1"/>
    <col min="11780" max="11780" width="9.140625" style="1152" customWidth="1"/>
    <col min="11781" max="11785" width="9.140625" style="1152"/>
    <col min="11786" max="11786" width="9" style="1152" customWidth="1"/>
    <col min="11787" max="12028" width="9.140625" style="1152"/>
    <col min="12029" max="12029" width="12" style="1152" customWidth="1"/>
    <col min="12030" max="12030" width="54.140625" style="1152" customWidth="1"/>
    <col min="12031" max="12031" width="21.28515625" style="1152" customWidth="1"/>
    <col min="12032" max="12032" width="22" style="1152" customWidth="1"/>
    <col min="12033" max="12033" width="22.7109375" style="1152" customWidth="1"/>
    <col min="12034" max="12034" width="16.140625" style="1152" customWidth="1"/>
    <col min="12035" max="12035" width="11" style="1152" customWidth="1"/>
    <col min="12036" max="12036" width="9.140625" style="1152" customWidth="1"/>
    <col min="12037" max="12041" width="9.140625" style="1152"/>
    <col min="12042" max="12042" width="9" style="1152" customWidth="1"/>
    <col min="12043" max="12284" width="9.140625" style="1152"/>
    <col min="12285" max="12285" width="12" style="1152" customWidth="1"/>
    <col min="12286" max="12286" width="54.140625" style="1152" customWidth="1"/>
    <col min="12287" max="12287" width="21.28515625" style="1152" customWidth="1"/>
    <col min="12288" max="12288" width="22" style="1152" customWidth="1"/>
    <col min="12289" max="12289" width="22.7109375" style="1152" customWidth="1"/>
    <col min="12290" max="12290" width="16.140625" style="1152" customWidth="1"/>
    <col min="12291" max="12291" width="11" style="1152" customWidth="1"/>
    <col min="12292" max="12292" width="9.140625" style="1152" customWidth="1"/>
    <col min="12293" max="12297" width="9.140625" style="1152"/>
    <col min="12298" max="12298" width="9" style="1152" customWidth="1"/>
    <col min="12299" max="12540" width="9.140625" style="1152"/>
    <col min="12541" max="12541" width="12" style="1152" customWidth="1"/>
    <col min="12542" max="12542" width="54.140625" style="1152" customWidth="1"/>
    <col min="12543" max="12543" width="21.28515625" style="1152" customWidth="1"/>
    <col min="12544" max="12544" width="22" style="1152" customWidth="1"/>
    <col min="12545" max="12545" width="22.7109375" style="1152" customWidth="1"/>
    <col min="12546" max="12546" width="16.140625" style="1152" customWidth="1"/>
    <col min="12547" max="12547" width="11" style="1152" customWidth="1"/>
    <col min="12548" max="12548" width="9.140625" style="1152" customWidth="1"/>
    <col min="12549" max="12553" width="9.140625" style="1152"/>
    <col min="12554" max="12554" width="9" style="1152" customWidth="1"/>
    <col min="12555" max="12796" width="9.140625" style="1152"/>
    <col min="12797" max="12797" width="12" style="1152" customWidth="1"/>
    <col min="12798" max="12798" width="54.140625" style="1152" customWidth="1"/>
    <col min="12799" max="12799" width="21.28515625" style="1152" customWidth="1"/>
    <col min="12800" max="12800" width="22" style="1152" customWidth="1"/>
    <col min="12801" max="12801" width="22.7109375" style="1152" customWidth="1"/>
    <col min="12802" max="12802" width="16.140625" style="1152" customWidth="1"/>
    <col min="12803" max="12803" width="11" style="1152" customWidth="1"/>
    <col min="12804" max="12804" width="9.140625" style="1152" customWidth="1"/>
    <col min="12805" max="12809" width="9.140625" style="1152"/>
    <col min="12810" max="12810" width="9" style="1152" customWidth="1"/>
    <col min="12811" max="13052" width="9.140625" style="1152"/>
    <col min="13053" max="13053" width="12" style="1152" customWidth="1"/>
    <col min="13054" max="13054" width="54.140625" style="1152" customWidth="1"/>
    <col min="13055" max="13055" width="21.28515625" style="1152" customWidth="1"/>
    <col min="13056" max="13056" width="22" style="1152" customWidth="1"/>
    <col min="13057" max="13057" width="22.7109375" style="1152" customWidth="1"/>
    <col min="13058" max="13058" width="16.140625" style="1152" customWidth="1"/>
    <col min="13059" max="13059" width="11" style="1152" customWidth="1"/>
    <col min="13060" max="13060" width="9.140625" style="1152" customWidth="1"/>
    <col min="13061" max="13065" width="9.140625" style="1152"/>
    <col min="13066" max="13066" width="9" style="1152" customWidth="1"/>
    <col min="13067" max="13308" width="9.140625" style="1152"/>
    <col min="13309" max="13309" width="12" style="1152" customWidth="1"/>
    <col min="13310" max="13310" width="54.140625" style="1152" customWidth="1"/>
    <col min="13311" max="13311" width="21.28515625" style="1152" customWidth="1"/>
    <col min="13312" max="13312" width="22" style="1152" customWidth="1"/>
    <col min="13313" max="13313" width="22.7109375" style="1152" customWidth="1"/>
    <col min="13314" max="13314" width="16.140625" style="1152" customWidth="1"/>
    <col min="13315" max="13315" width="11" style="1152" customWidth="1"/>
    <col min="13316" max="13316" width="9.140625" style="1152" customWidth="1"/>
    <col min="13317" max="13321" width="9.140625" style="1152"/>
    <col min="13322" max="13322" width="9" style="1152" customWidth="1"/>
    <col min="13323" max="13564" width="9.140625" style="1152"/>
    <col min="13565" max="13565" width="12" style="1152" customWidth="1"/>
    <col min="13566" max="13566" width="54.140625" style="1152" customWidth="1"/>
    <col min="13567" max="13567" width="21.28515625" style="1152" customWidth="1"/>
    <col min="13568" max="13568" width="22" style="1152" customWidth="1"/>
    <col min="13569" max="13569" width="22.7109375" style="1152" customWidth="1"/>
    <col min="13570" max="13570" width="16.140625" style="1152" customWidth="1"/>
    <col min="13571" max="13571" width="11" style="1152" customWidth="1"/>
    <col min="13572" max="13572" width="9.140625" style="1152" customWidth="1"/>
    <col min="13573" max="13577" width="9.140625" style="1152"/>
    <col min="13578" max="13578" width="9" style="1152" customWidth="1"/>
    <col min="13579" max="13820" width="9.140625" style="1152"/>
    <col min="13821" max="13821" width="12" style="1152" customWidth="1"/>
    <col min="13822" max="13822" width="54.140625" style="1152" customWidth="1"/>
    <col min="13823" max="13823" width="21.28515625" style="1152" customWidth="1"/>
    <col min="13824" max="13824" width="22" style="1152" customWidth="1"/>
    <col min="13825" max="13825" width="22.7109375" style="1152" customWidth="1"/>
    <col min="13826" max="13826" width="16.140625" style="1152" customWidth="1"/>
    <col min="13827" max="13827" width="11" style="1152" customWidth="1"/>
    <col min="13828" max="13828" width="9.140625" style="1152" customWidth="1"/>
    <col min="13829" max="13833" width="9.140625" style="1152"/>
    <col min="13834" max="13834" width="9" style="1152" customWidth="1"/>
    <col min="13835" max="14076" width="9.140625" style="1152"/>
    <col min="14077" max="14077" width="12" style="1152" customWidth="1"/>
    <col min="14078" max="14078" width="54.140625" style="1152" customWidth="1"/>
    <col min="14079" max="14079" width="21.28515625" style="1152" customWidth="1"/>
    <col min="14080" max="14080" width="22" style="1152" customWidth="1"/>
    <col min="14081" max="14081" width="22.7109375" style="1152" customWidth="1"/>
    <col min="14082" max="14082" width="16.140625" style="1152" customWidth="1"/>
    <col min="14083" max="14083" width="11" style="1152" customWidth="1"/>
    <col min="14084" max="14084" width="9.140625" style="1152" customWidth="1"/>
    <col min="14085" max="14089" width="9.140625" style="1152"/>
    <col min="14090" max="14090" width="9" style="1152" customWidth="1"/>
    <col min="14091" max="14332" width="9.140625" style="1152"/>
    <col min="14333" max="14333" width="12" style="1152" customWidth="1"/>
    <col min="14334" max="14334" width="54.140625" style="1152" customWidth="1"/>
    <col min="14335" max="14335" width="21.28515625" style="1152" customWidth="1"/>
    <col min="14336" max="14336" width="22" style="1152" customWidth="1"/>
    <col min="14337" max="14337" width="22.7109375" style="1152" customWidth="1"/>
    <col min="14338" max="14338" width="16.140625" style="1152" customWidth="1"/>
    <col min="14339" max="14339" width="11" style="1152" customWidth="1"/>
    <col min="14340" max="14340" width="9.140625" style="1152" customWidth="1"/>
    <col min="14341" max="14345" width="9.140625" style="1152"/>
    <col min="14346" max="14346" width="9" style="1152" customWidth="1"/>
    <col min="14347" max="14588" width="9.140625" style="1152"/>
    <col min="14589" max="14589" width="12" style="1152" customWidth="1"/>
    <col min="14590" max="14590" width="54.140625" style="1152" customWidth="1"/>
    <col min="14591" max="14591" width="21.28515625" style="1152" customWidth="1"/>
    <col min="14592" max="14592" width="22" style="1152" customWidth="1"/>
    <col min="14593" max="14593" width="22.7109375" style="1152" customWidth="1"/>
    <col min="14594" max="14594" width="16.140625" style="1152" customWidth="1"/>
    <col min="14595" max="14595" width="11" style="1152" customWidth="1"/>
    <col min="14596" max="14596" width="9.140625" style="1152" customWidth="1"/>
    <col min="14597" max="14601" width="9.140625" style="1152"/>
    <col min="14602" max="14602" width="9" style="1152" customWidth="1"/>
    <col min="14603" max="14844" width="9.140625" style="1152"/>
    <col min="14845" max="14845" width="12" style="1152" customWidth="1"/>
    <col min="14846" max="14846" width="54.140625" style="1152" customWidth="1"/>
    <col min="14847" max="14847" width="21.28515625" style="1152" customWidth="1"/>
    <col min="14848" max="14848" width="22" style="1152" customWidth="1"/>
    <col min="14849" max="14849" width="22.7109375" style="1152" customWidth="1"/>
    <col min="14850" max="14850" width="16.140625" style="1152" customWidth="1"/>
    <col min="14851" max="14851" width="11" style="1152" customWidth="1"/>
    <col min="14852" max="14852" width="9.140625" style="1152" customWidth="1"/>
    <col min="14853" max="14857" width="9.140625" style="1152"/>
    <col min="14858" max="14858" width="9" style="1152" customWidth="1"/>
    <col min="14859" max="15100" width="9.140625" style="1152"/>
    <col min="15101" max="15101" width="12" style="1152" customWidth="1"/>
    <col min="15102" max="15102" width="54.140625" style="1152" customWidth="1"/>
    <col min="15103" max="15103" width="21.28515625" style="1152" customWidth="1"/>
    <col min="15104" max="15104" width="22" style="1152" customWidth="1"/>
    <col min="15105" max="15105" width="22.7109375" style="1152" customWidth="1"/>
    <col min="15106" max="15106" width="16.140625" style="1152" customWidth="1"/>
    <col min="15107" max="15107" width="11" style="1152" customWidth="1"/>
    <col min="15108" max="15108" width="9.140625" style="1152" customWidth="1"/>
    <col min="15109" max="15113" width="9.140625" style="1152"/>
    <col min="15114" max="15114" width="9" style="1152" customWidth="1"/>
    <col min="15115" max="15356" width="9.140625" style="1152"/>
    <col min="15357" max="15357" width="12" style="1152" customWidth="1"/>
    <col min="15358" max="15358" width="54.140625" style="1152" customWidth="1"/>
    <col min="15359" max="15359" width="21.28515625" style="1152" customWidth="1"/>
    <col min="15360" max="15360" width="22" style="1152" customWidth="1"/>
    <col min="15361" max="15361" width="22.7109375" style="1152" customWidth="1"/>
    <col min="15362" max="15362" width="16.140625" style="1152" customWidth="1"/>
    <col min="15363" max="15363" width="11" style="1152" customWidth="1"/>
    <col min="15364" max="15364" width="9.140625" style="1152" customWidth="1"/>
    <col min="15365" max="15369" width="9.140625" style="1152"/>
    <col min="15370" max="15370" width="9" style="1152" customWidth="1"/>
    <col min="15371" max="15612" width="9.140625" style="1152"/>
    <col min="15613" max="15613" width="12" style="1152" customWidth="1"/>
    <col min="15614" max="15614" width="54.140625" style="1152" customWidth="1"/>
    <col min="15615" max="15615" width="21.28515625" style="1152" customWidth="1"/>
    <col min="15616" max="15616" width="22" style="1152" customWidth="1"/>
    <col min="15617" max="15617" width="22.7109375" style="1152" customWidth="1"/>
    <col min="15618" max="15618" width="16.140625" style="1152" customWidth="1"/>
    <col min="15619" max="15619" width="11" style="1152" customWidth="1"/>
    <col min="15620" max="15620" width="9.140625" style="1152" customWidth="1"/>
    <col min="15621" max="15625" width="9.140625" style="1152"/>
    <col min="15626" max="15626" width="9" style="1152" customWidth="1"/>
    <col min="15627" max="15868" width="9.140625" style="1152"/>
    <col min="15869" max="15869" width="12" style="1152" customWidth="1"/>
    <col min="15870" max="15870" width="54.140625" style="1152" customWidth="1"/>
    <col min="15871" max="15871" width="21.28515625" style="1152" customWidth="1"/>
    <col min="15872" max="15872" width="22" style="1152" customWidth="1"/>
    <col min="15873" max="15873" width="22.7109375" style="1152" customWidth="1"/>
    <col min="15874" max="15874" width="16.140625" style="1152" customWidth="1"/>
    <col min="15875" max="15875" width="11" style="1152" customWidth="1"/>
    <col min="15876" max="15876" width="9.140625" style="1152" customWidth="1"/>
    <col min="15877" max="15881" width="9.140625" style="1152"/>
    <col min="15882" max="15882" width="9" style="1152" customWidth="1"/>
    <col min="15883" max="16124" width="9.140625" style="1152"/>
    <col min="16125" max="16125" width="12" style="1152" customWidth="1"/>
    <col min="16126" max="16126" width="54.140625" style="1152" customWidth="1"/>
    <col min="16127" max="16127" width="21.28515625" style="1152" customWidth="1"/>
    <col min="16128" max="16128" width="22" style="1152" customWidth="1"/>
    <col min="16129" max="16129" width="22.7109375" style="1152" customWidth="1"/>
    <col min="16130" max="16130" width="16.140625" style="1152" customWidth="1"/>
    <col min="16131" max="16131" width="11" style="1152" customWidth="1"/>
    <col min="16132" max="16132" width="9.140625" style="1152" customWidth="1"/>
    <col min="16133" max="16137" width="9.140625" style="1152"/>
    <col min="16138" max="16138" width="9" style="1152" customWidth="1"/>
    <col min="16139" max="16384" width="9.140625" style="1152"/>
  </cols>
  <sheetData>
    <row r="1" spans="2:6" ht="28.5" customHeight="1">
      <c r="B1" s="1481"/>
      <c r="C1" s="1482"/>
      <c r="D1" s="1482"/>
    </row>
    <row r="2" spans="2:6" ht="28.5" customHeight="1">
      <c r="B2" s="1153" t="s">
        <v>501</v>
      </c>
      <c r="C2" s="1153"/>
      <c r="D2" s="1153"/>
      <c r="E2" s="1483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717" t="s">
        <v>386</v>
      </c>
      <c r="C4" s="1718"/>
      <c r="D4" s="1718"/>
      <c r="E4" s="1719"/>
    </row>
    <row r="5" spans="2:6" ht="21" customHeight="1" thickBot="1">
      <c r="B5" s="1155" t="s">
        <v>387</v>
      </c>
      <c r="C5" s="1156" t="s">
        <v>502</v>
      </c>
      <c r="D5" s="1157" t="s">
        <v>503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3184.279</v>
      </c>
      <c r="D7" s="1167">
        <v>3057.9949999999999</v>
      </c>
      <c r="E7" s="1168">
        <v>4.1296339595061511</v>
      </c>
      <c r="F7" s="1169"/>
    </row>
    <row r="8" spans="2:6" ht="21" customHeight="1">
      <c r="B8" s="1171" t="s">
        <v>390</v>
      </c>
      <c r="C8" s="1172">
        <v>3160.1410000000001</v>
      </c>
      <c r="D8" s="1173">
        <v>3057.9949999999999</v>
      </c>
      <c r="E8" s="1174">
        <v>3.3402932313493054</v>
      </c>
      <c r="F8" s="1169"/>
    </row>
    <row r="9" spans="2:6" ht="21" customHeight="1">
      <c r="B9" s="1175" t="s">
        <v>391</v>
      </c>
      <c r="C9" s="1176">
        <v>203843.91899999999</v>
      </c>
      <c r="D9" s="1177">
        <v>198943.084</v>
      </c>
      <c r="E9" s="1174">
        <v>2.4634357231538604</v>
      </c>
      <c r="F9" s="1169"/>
    </row>
    <row r="10" spans="2:6" ht="21" customHeight="1" thickBot="1">
      <c r="B10" s="1171" t="s">
        <v>390</v>
      </c>
      <c r="C10" s="1176">
        <v>144680.29999999999</v>
      </c>
      <c r="D10" s="1177">
        <v>139473.22</v>
      </c>
      <c r="E10" s="1178">
        <v>3.7333905390583135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90993.862999999998</v>
      </c>
      <c r="D12" s="1167">
        <v>89127.047999999995</v>
      </c>
      <c r="E12" s="1184">
        <v>2.0945549548550093</v>
      </c>
      <c r="F12" s="1169"/>
    </row>
    <row r="13" spans="2:6" ht="21" customHeight="1">
      <c r="B13" s="1171" t="s">
        <v>390</v>
      </c>
      <c r="C13" s="1185">
        <v>90993.862999999998</v>
      </c>
      <c r="D13" s="1173">
        <v>89127.047999999995</v>
      </c>
      <c r="E13" s="1186">
        <v>2.0945549548550093</v>
      </c>
      <c r="F13" s="1169"/>
    </row>
    <row r="14" spans="2:6" ht="21" customHeight="1">
      <c r="B14" s="1175" t="s">
        <v>394</v>
      </c>
      <c r="C14" s="1187">
        <v>311403.65100000001</v>
      </c>
      <c r="D14" s="1177">
        <v>276541.864</v>
      </c>
      <c r="E14" s="1186">
        <v>12.606332544283424</v>
      </c>
      <c r="F14" s="1169"/>
    </row>
    <row r="15" spans="2:6" ht="21" customHeight="1" thickBot="1">
      <c r="B15" s="1188" t="s">
        <v>390</v>
      </c>
      <c r="C15" s="1189">
        <v>311280.60499999998</v>
      </c>
      <c r="D15" s="1190">
        <v>276470.48800000001</v>
      </c>
      <c r="E15" s="1191">
        <v>12.590897947848948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484" t="s">
        <v>396</v>
      </c>
      <c r="C18" s="1485">
        <f>C8/C7*100</f>
        <v>99.241963408357122</v>
      </c>
      <c r="D18" s="1486">
        <f>C13/C12*100</f>
        <v>100</v>
      </c>
      <c r="E18" s="1199"/>
      <c r="F18" s="1169"/>
    </row>
    <row r="19" spans="2:6" ht="21" customHeight="1" thickBot="1">
      <c r="B19" s="1487" t="s">
        <v>397</v>
      </c>
      <c r="C19" s="1488">
        <f>C10/C9*100</f>
        <v>70.976019647659925</v>
      </c>
      <c r="D19" s="1489">
        <f>C15/C14*100</f>
        <v>99.960486654666738</v>
      </c>
      <c r="E19" s="1198"/>
      <c r="F19" s="1169"/>
    </row>
    <row r="20" spans="2:6" ht="21" customHeight="1" thickBot="1">
      <c r="B20" s="1490"/>
      <c r="C20" s="1491"/>
      <c r="D20" s="1491"/>
      <c r="E20" s="1198"/>
      <c r="F20" s="1169"/>
    </row>
    <row r="21" spans="2:6" ht="21" customHeight="1" thickBot="1">
      <c r="B21" s="1720" t="s">
        <v>398</v>
      </c>
      <c r="C21" s="1721"/>
      <c r="D21" s="1722"/>
      <c r="E21" s="1200"/>
      <c r="F21" s="1169"/>
    </row>
    <row r="22" spans="2:6" ht="21" customHeight="1" thickBot="1">
      <c r="B22" s="1201" t="s">
        <v>399</v>
      </c>
      <c r="C22" s="1202" t="str">
        <f>C5</f>
        <v>I-V 2018 Rok</v>
      </c>
      <c r="D22" s="1203" t="str">
        <f>D5</f>
        <v>I-V 2017 Rok</v>
      </c>
      <c r="F22" s="1169"/>
    </row>
    <row r="23" spans="2:6" ht="21" customHeight="1">
      <c r="B23" s="1204" t="s">
        <v>400</v>
      </c>
      <c r="C23" s="1205">
        <v>-87809.584000000003</v>
      </c>
      <c r="D23" s="1206">
        <v>-86069.053</v>
      </c>
      <c r="E23" s="1170"/>
      <c r="F23" s="1169"/>
    </row>
    <row r="24" spans="2:6" ht="21" customHeight="1">
      <c r="B24" s="1207" t="s">
        <v>390</v>
      </c>
      <c r="C24" s="1208">
        <v>-87833.721999999994</v>
      </c>
      <c r="D24" s="1209">
        <v>-86069.053</v>
      </c>
      <c r="E24" s="1170"/>
      <c r="F24" s="1169"/>
    </row>
    <row r="25" spans="2:6" ht="21" customHeight="1">
      <c r="B25" s="1210" t="s">
        <v>401</v>
      </c>
      <c r="C25" s="1208">
        <v>-107559.73200000002</v>
      </c>
      <c r="D25" s="1209">
        <v>-77598.78</v>
      </c>
      <c r="E25" s="1170"/>
      <c r="F25" s="1169"/>
    </row>
    <row r="26" spans="2:6" ht="21" customHeight="1" thickBot="1">
      <c r="B26" s="1211" t="s">
        <v>390</v>
      </c>
      <c r="C26" s="1212">
        <v>-166600.30499999999</v>
      </c>
      <c r="D26" s="1213">
        <v>-136997.26800000001</v>
      </c>
      <c r="E26" s="1170"/>
      <c r="F26" s="1169"/>
    </row>
    <row r="27" spans="2:6" ht="21" customHeight="1">
      <c r="B27" s="1483" t="s">
        <v>504</v>
      </c>
      <c r="C27" s="1483"/>
      <c r="D27" s="1483"/>
      <c r="E27" s="1483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717" t="s">
        <v>204</v>
      </c>
      <c r="C30" s="1718"/>
      <c r="D30" s="1719"/>
    </row>
    <row r="31" spans="2:6" ht="18" customHeight="1" thickBot="1">
      <c r="B31" s="1155" t="s">
        <v>387</v>
      </c>
      <c r="C31" s="1216" t="s">
        <v>502</v>
      </c>
      <c r="D31" s="1157" t="s">
        <v>503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4596.335</v>
      </c>
      <c r="D33" s="1221">
        <v>4182.3530000000001</v>
      </c>
      <c r="E33" s="1169"/>
    </row>
    <row r="34" spans="2:5" ht="18" customHeight="1">
      <c r="B34" s="1222" t="s">
        <v>390</v>
      </c>
      <c r="C34" s="1223">
        <v>4539.75</v>
      </c>
      <c r="D34" s="1224">
        <v>4182.3530000000001</v>
      </c>
      <c r="E34" s="1169"/>
    </row>
    <row r="35" spans="2:5" ht="18" customHeight="1">
      <c r="B35" s="1225" t="s">
        <v>403</v>
      </c>
      <c r="C35" s="1226">
        <v>366775.55900000001</v>
      </c>
      <c r="D35" s="1227">
        <v>400642.82900000003</v>
      </c>
      <c r="E35" s="1169"/>
    </row>
    <row r="36" spans="2:5" ht="18" customHeight="1" thickBot="1">
      <c r="B36" s="1222" t="s">
        <v>390</v>
      </c>
      <c r="C36" s="1226">
        <v>253641.386</v>
      </c>
      <c r="D36" s="1227">
        <v>269922.25300000003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184305.24400000001</v>
      </c>
      <c r="D38" s="1221">
        <v>212794.79199999999</v>
      </c>
      <c r="E38" s="1169"/>
    </row>
    <row r="39" spans="2:5" ht="18" customHeight="1">
      <c r="B39" s="1222" t="s">
        <v>390</v>
      </c>
      <c r="C39" s="1223">
        <v>184305.24400000001</v>
      </c>
      <c r="D39" s="1224">
        <v>212794.79199999999</v>
      </c>
      <c r="E39" s="1169"/>
    </row>
    <row r="40" spans="2:5" ht="18" customHeight="1">
      <c r="B40" s="1225" t="s">
        <v>404</v>
      </c>
      <c r="C40" s="1226">
        <v>592628.77500000002</v>
      </c>
      <c r="D40" s="1227">
        <v>566164.66899999999</v>
      </c>
      <c r="E40" s="1169"/>
    </row>
    <row r="41" spans="2:5" ht="18" customHeight="1" thickBot="1">
      <c r="B41" s="1228" t="s">
        <v>390</v>
      </c>
      <c r="C41" s="1229">
        <v>592296.62300000002</v>
      </c>
      <c r="D41" s="1230">
        <v>565986.25699999998</v>
      </c>
      <c r="E41" s="1169"/>
    </row>
    <row r="42" spans="2:5" ht="18" customHeight="1" thickBot="1"/>
    <row r="43" spans="2:5" ht="18" customHeight="1" thickBot="1">
      <c r="B43" s="1723" t="s">
        <v>405</v>
      </c>
      <c r="C43" s="1724"/>
      <c r="D43" s="1725"/>
    </row>
    <row r="44" spans="2:5" ht="18" customHeight="1" thickBot="1">
      <c r="B44" s="1231" t="s">
        <v>204</v>
      </c>
      <c r="C44" s="1216" t="s">
        <v>502</v>
      </c>
      <c r="D44" s="1157" t="s">
        <v>503</v>
      </c>
    </row>
    <row r="45" spans="2:5" ht="18" customHeight="1">
      <c r="B45" s="1219" t="s">
        <v>402</v>
      </c>
      <c r="C45" s="1220">
        <v>-179708.90900000001</v>
      </c>
      <c r="D45" s="1221">
        <v>-208612.43899999998</v>
      </c>
      <c r="E45" s="1169"/>
    </row>
    <row r="46" spans="2:5" ht="18" customHeight="1">
      <c r="B46" s="1222" t="s">
        <v>390</v>
      </c>
      <c r="C46" s="1223">
        <v>-179765.49400000001</v>
      </c>
      <c r="D46" s="1224">
        <v>-208612.43899999998</v>
      </c>
      <c r="E46" s="1169"/>
    </row>
    <row r="47" spans="2:5" ht="18" customHeight="1">
      <c r="B47" s="1225" t="s">
        <v>403</v>
      </c>
      <c r="C47" s="1226">
        <v>-225853.21600000001</v>
      </c>
      <c r="D47" s="1224">
        <v>-165521.83999999997</v>
      </c>
      <c r="E47" s="1169"/>
    </row>
    <row r="48" spans="2:5" ht="18" customHeight="1" thickBot="1">
      <c r="B48" s="1228" t="s">
        <v>390</v>
      </c>
      <c r="C48" s="1229">
        <v>-338655.23700000002</v>
      </c>
      <c r="D48" s="1232">
        <v>-296064.00399999996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T19" sqref="T19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495</v>
      </c>
      <c r="C2" s="706"/>
      <c r="D2" s="706"/>
      <c r="E2" s="706"/>
      <c r="F2" s="706"/>
      <c r="G2" s="706"/>
      <c r="H2" s="706"/>
      <c r="I2" s="707"/>
      <c r="J2" s="707"/>
      <c r="K2" s="706" t="s">
        <v>496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497</v>
      </c>
      <c r="C5" s="714"/>
      <c r="D5" s="715"/>
      <c r="E5" s="716"/>
      <c r="F5" s="713" t="s">
        <v>498</v>
      </c>
      <c r="G5" s="714"/>
      <c r="H5" s="715"/>
      <c r="I5" s="716"/>
      <c r="K5" s="713" t="s">
        <v>497</v>
      </c>
      <c r="L5" s="714"/>
      <c r="M5" s="715"/>
      <c r="N5" s="716"/>
      <c r="O5" s="713" t="s">
        <v>498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6" t="s">
        <v>167</v>
      </c>
      <c r="C7" s="1237">
        <v>400642.82900000003</v>
      </c>
      <c r="D7" s="1238">
        <v>1730291.4350000001</v>
      </c>
      <c r="E7" s="1239">
        <v>198943.084</v>
      </c>
      <c r="F7" s="1236" t="s">
        <v>167</v>
      </c>
      <c r="G7" s="1237">
        <v>366775.55900000001</v>
      </c>
      <c r="H7" s="1240">
        <v>1534740.7649999999</v>
      </c>
      <c r="I7" s="1239">
        <v>203843.91899999999</v>
      </c>
      <c r="K7" s="722" t="s">
        <v>167</v>
      </c>
      <c r="L7" s="195">
        <v>566164.66899999999</v>
      </c>
      <c r="M7" s="237">
        <v>2443692.1630000002</v>
      </c>
      <c r="N7" s="197">
        <v>276541.864</v>
      </c>
      <c r="O7" s="722" t="s">
        <v>167</v>
      </c>
      <c r="P7" s="195">
        <v>592628.77500000002</v>
      </c>
      <c r="Q7" s="237">
        <v>2479869.8130000001</v>
      </c>
      <c r="R7" s="197">
        <v>311403.65100000001</v>
      </c>
    </row>
    <row r="8" spans="2:19">
      <c r="B8" s="1241" t="s">
        <v>374</v>
      </c>
      <c r="C8" s="1242">
        <v>70617.512000000002</v>
      </c>
      <c r="D8" s="1243">
        <v>304650.467</v>
      </c>
      <c r="E8" s="1244">
        <v>23328.797999999999</v>
      </c>
      <c r="F8" s="1241" t="s">
        <v>374</v>
      </c>
      <c r="G8" s="1245">
        <v>76811.955000000002</v>
      </c>
      <c r="H8" s="1246">
        <v>321318.00799999997</v>
      </c>
      <c r="I8" s="1247">
        <v>30884.376</v>
      </c>
      <c r="K8" s="249" t="s">
        <v>109</v>
      </c>
      <c r="L8" s="723">
        <v>166903.65400000001</v>
      </c>
      <c r="M8" s="724">
        <v>720877.84499999997</v>
      </c>
      <c r="N8" s="725">
        <v>72764.91</v>
      </c>
      <c r="O8" s="1051" t="s">
        <v>109</v>
      </c>
      <c r="P8" s="1052">
        <v>173767.00099999999</v>
      </c>
      <c r="Q8" s="1053">
        <v>727311.98600000003</v>
      </c>
      <c r="R8" s="1054">
        <v>77906.792000000001</v>
      </c>
    </row>
    <row r="9" spans="2:19">
      <c r="B9" s="1248" t="s">
        <v>114</v>
      </c>
      <c r="C9" s="1249">
        <v>44246.722000000002</v>
      </c>
      <c r="D9" s="1250">
        <v>190542.71100000001</v>
      </c>
      <c r="E9" s="1251">
        <v>26241.71</v>
      </c>
      <c r="F9" s="1248" t="s">
        <v>114</v>
      </c>
      <c r="G9" s="1249">
        <v>37436.637999999999</v>
      </c>
      <c r="H9" s="1250">
        <v>156702.93</v>
      </c>
      <c r="I9" s="1252">
        <v>26369.600999999999</v>
      </c>
      <c r="K9" s="250" t="s">
        <v>105</v>
      </c>
      <c r="L9" s="727">
        <v>130903.715</v>
      </c>
      <c r="M9" s="728">
        <v>565184.17500000005</v>
      </c>
      <c r="N9" s="729">
        <v>71775.430999999997</v>
      </c>
      <c r="O9" s="250" t="s">
        <v>105</v>
      </c>
      <c r="P9" s="727">
        <v>137433.068</v>
      </c>
      <c r="Q9" s="728">
        <v>575022.91899999999</v>
      </c>
      <c r="R9" s="729">
        <v>83707.013999999996</v>
      </c>
    </row>
    <row r="10" spans="2:19">
      <c r="B10" s="1248" t="s">
        <v>109</v>
      </c>
      <c r="C10" s="1249">
        <v>41935.286999999997</v>
      </c>
      <c r="D10" s="1250">
        <v>181227.28200000001</v>
      </c>
      <c r="E10" s="1251">
        <v>29593.991000000002</v>
      </c>
      <c r="F10" s="1248" t="s">
        <v>109</v>
      </c>
      <c r="G10" s="1249">
        <v>34514.561000000002</v>
      </c>
      <c r="H10" s="1250">
        <v>144408.81400000001</v>
      </c>
      <c r="I10" s="1252">
        <v>30113.477999999999</v>
      </c>
      <c r="K10" s="250" t="s">
        <v>107</v>
      </c>
      <c r="L10" s="727">
        <v>80814.733999999997</v>
      </c>
      <c r="M10" s="728">
        <v>348517.89399999997</v>
      </c>
      <c r="N10" s="729">
        <v>47050.038999999997</v>
      </c>
      <c r="O10" s="250" t="s">
        <v>107</v>
      </c>
      <c r="P10" s="727">
        <v>87624.684999999998</v>
      </c>
      <c r="Q10" s="728">
        <v>366731.96100000001</v>
      </c>
      <c r="R10" s="729">
        <v>55704.23</v>
      </c>
    </row>
    <row r="11" spans="2:19">
      <c r="B11" s="1248" t="s">
        <v>169</v>
      </c>
      <c r="C11" s="1249">
        <v>30764.804</v>
      </c>
      <c r="D11" s="1250">
        <v>132887.541</v>
      </c>
      <c r="E11" s="1251">
        <v>11717.86</v>
      </c>
      <c r="F11" s="1248" t="s">
        <v>169</v>
      </c>
      <c r="G11" s="1249">
        <v>30715.883999999998</v>
      </c>
      <c r="H11" s="1250">
        <v>128518.469</v>
      </c>
      <c r="I11" s="1252">
        <v>11845.434999999999</v>
      </c>
      <c r="K11" s="250" t="s">
        <v>111</v>
      </c>
      <c r="L11" s="727">
        <v>64532.269</v>
      </c>
      <c r="M11" s="728">
        <v>278234.08899999998</v>
      </c>
      <c r="N11" s="729">
        <v>24932.806</v>
      </c>
      <c r="O11" s="250" t="s">
        <v>111</v>
      </c>
      <c r="P11" s="727">
        <v>63246.108</v>
      </c>
      <c r="Q11" s="728">
        <v>264521.33</v>
      </c>
      <c r="R11" s="729">
        <v>25338.720000000001</v>
      </c>
    </row>
    <row r="12" spans="2:19">
      <c r="B12" s="1248" t="s">
        <v>135</v>
      </c>
      <c r="C12" s="1249">
        <v>28264.929</v>
      </c>
      <c r="D12" s="1250">
        <v>122133.772</v>
      </c>
      <c r="E12" s="1251">
        <v>12645.939</v>
      </c>
      <c r="F12" s="1248" t="s">
        <v>135</v>
      </c>
      <c r="G12" s="1249">
        <v>30070.168000000001</v>
      </c>
      <c r="H12" s="1250">
        <v>125828.522</v>
      </c>
      <c r="I12" s="1252">
        <v>14659.861999999999</v>
      </c>
      <c r="K12" s="250" t="s">
        <v>116</v>
      </c>
      <c r="L12" s="727">
        <v>59226.303999999996</v>
      </c>
      <c r="M12" s="728">
        <v>255370.321</v>
      </c>
      <c r="N12" s="729">
        <v>34327.493000000002</v>
      </c>
      <c r="O12" s="250" t="s">
        <v>116</v>
      </c>
      <c r="P12" s="727">
        <v>55660.063999999998</v>
      </c>
      <c r="Q12" s="728">
        <v>232852.99400000001</v>
      </c>
      <c r="R12" s="729">
        <v>34898.213000000003</v>
      </c>
    </row>
    <row r="13" spans="2:19">
      <c r="B13" s="1248" t="s">
        <v>187</v>
      </c>
      <c r="C13" s="1249">
        <v>20674.437000000002</v>
      </c>
      <c r="D13" s="1250">
        <v>89434.478000000003</v>
      </c>
      <c r="E13" s="1251">
        <v>14068.993</v>
      </c>
      <c r="F13" s="1248" t="s">
        <v>168</v>
      </c>
      <c r="G13" s="1249">
        <v>16830.226999999999</v>
      </c>
      <c r="H13" s="1250">
        <v>70421.381999999998</v>
      </c>
      <c r="I13" s="1252">
        <v>7027.6949999999997</v>
      </c>
      <c r="K13" s="250" t="s">
        <v>168</v>
      </c>
      <c r="L13" s="727">
        <v>29885.315999999999</v>
      </c>
      <c r="M13" s="728">
        <v>129177.598</v>
      </c>
      <c r="N13" s="729">
        <v>11085.043</v>
      </c>
      <c r="O13" s="250" t="s">
        <v>168</v>
      </c>
      <c r="P13" s="727">
        <v>30231.871999999999</v>
      </c>
      <c r="Q13" s="728">
        <v>126488.061</v>
      </c>
      <c r="R13" s="729">
        <v>12516.764999999999</v>
      </c>
    </row>
    <row r="14" spans="2:19">
      <c r="B14" s="1248" t="s">
        <v>168</v>
      </c>
      <c r="C14" s="1249">
        <v>18606.628000000001</v>
      </c>
      <c r="D14" s="1250">
        <v>80366.384999999995</v>
      </c>
      <c r="E14" s="1251">
        <v>7281.7259999999997</v>
      </c>
      <c r="F14" s="1248" t="s">
        <v>130</v>
      </c>
      <c r="G14" s="1249">
        <v>16538.351999999999</v>
      </c>
      <c r="H14" s="1250">
        <v>69189.073000000004</v>
      </c>
      <c r="I14" s="1252">
        <v>8603.0689999999995</v>
      </c>
      <c r="K14" s="250" t="s">
        <v>112</v>
      </c>
      <c r="L14" s="727">
        <v>10790.995000000001</v>
      </c>
      <c r="M14" s="728">
        <v>46618.582999999999</v>
      </c>
      <c r="N14" s="729">
        <v>6162.5929999999998</v>
      </c>
      <c r="O14" s="250" t="s">
        <v>112</v>
      </c>
      <c r="P14" s="727">
        <v>12110.245999999999</v>
      </c>
      <c r="Q14" s="728">
        <v>50626.891000000003</v>
      </c>
      <c r="R14" s="729">
        <v>7411.5810000000001</v>
      </c>
    </row>
    <row r="15" spans="2:19">
      <c r="B15" s="1248" t="s">
        <v>132</v>
      </c>
      <c r="C15" s="1249">
        <v>15909.644</v>
      </c>
      <c r="D15" s="1250">
        <v>68912.972999999998</v>
      </c>
      <c r="E15" s="1251">
        <v>7152.9740000000002</v>
      </c>
      <c r="F15" s="1248" t="s">
        <v>153</v>
      </c>
      <c r="G15" s="1249">
        <v>15274.883</v>
      </c>
      <c r="H15" s="1250">
        <v>63915.040000000001</v>
      </c>
      <c r="I15" s="1252">
        <v>8258.2939999999999</v>
      </c>
      <c r="K15" s="250" t="s">
        <v>114</v>
      </c>
      <c r="L15" s="727">
        <v>7060.3159999999998</v>
      </c>
      <c r="M15" s="728">
        <v>30368.498</v>
      </c>
      <c r="N15" s="729">
        <v>2442.9490000000001</v>
      </c>
      <c r="O15" s="250" t="s">
        <v>132</v>
      </c>
      <c r="P15" s="727">
        <v>9137.34</v>
      </c>
      <c r="Q15" s="728">
        <v>38254.409</v>
      </c>
      <c r="R15" s="729">
        <v>4547.2709999999997</v>
      </c>
    </row>
    <row r="16" spans="2:19">
      <c r="B16" s="1248" t="s">
        <v>130</v>
      </c>
      <c r="C16" s="1249">
        <v>15399.855</v>
      </c>
      <c r="D16" s="1250">
        <v>66478.955000000002</v>
      </c>
      <c r="E16" s="1251">
        <v>8232.9279999999999</v>
      </c>
      <c r="F16" s="1248" t="s">
        <v>132</v>
      </c>
      <c r="G16" s="1249">
        <v>15258.191000000001</v>
      </c>
      <c r="H16" s="1250">
        <v>63837.627</v>
      </c>
      <c r="I16" s="1252">
        <v>7811.5550000000003</v>
      </c>
      <c r="K16" s="250" t="s">
        <v>132</v>
      </c>
      <c r="L16" s="727">
        <v>6759.1390000000001</v>
      </c>
      <c r="M16" s="728">
        <v>29031.637999999999</v>
      </c>
      <c r="N16" s="729">
        <v>2632.2350000000001</v>
      </c>
      <c r="O16" s="250" t="s">
        <v>120</v>
      </c>
      <c r="P16" s="727">
        <v>7639.0659999999998</v>
      </c>
      <c r="Q16" s="728">
        <v>31993.056</v>
      </c>
      <c r="R16" s="729">
        <v>2188.4879999999998</v>
      </c>
    </row>
    <row r="17" spans="2:19">
      <c r="B17" s="1248" t="s">
        <v>278</v>
      </c>
      <c r="C17" s="1249">
        <v>14730.367</v>
      </c>
      <c r="D17" s="1250">
        <v>63881.936999999998</v>
      </c>
      <c r="E17" s="1251">
        <v>4720.2610000000004</v>
      </c>
      <c r="F17" s="1248" t="s">
        <v>111</v>
      </c>
      <c r="G17" s="1249">
        <v>10701.112999999999</v>
      </c>
      <c r="H17" s="1250">
        <v>44800.266000000003</v>
      </c>
      <c r="I17" s="1252">
        <v>5379.5159999999996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114</v>
      </c>
      <c r="P17" s="727">
        <v>7490.15</v>
      </c>
      <c r="Q17" s="728">
        <v>31372.293000000001</v>
      </c>
      <c r="R17" s="729">
        <v>2601.9589999999998</v>
      </c>
    </row>
    <row r="18" spans="2:19">
      <c r="B18" s="1248" t="s">
        <v>131</v>
      </c>
      <c r="C18" s="1249">
        <v>12161.366</v>
      </c>
      <c r="D18" s="1250">
        <v>52589.603999999999</v>
      </c>
      <c r="E18" s="1251">
        <v>5679.5820000000003</v>
      </c>
      <c r="F18" s="1248" t="s">
        <v>187</v>
      </c>
      <c r="G18" s="1249">
        <v>10040.744000000001</v>
      </c>
      <c r="H18" s="1250">
        <v>42080.85</v>
      </c>
      <c r="I18" s="1252">
        <v>9239.9240000000009</v>
      </c>
      <c r="K18" s="250" t="s">
        <v>119</v>
      </c>
      <c r="L18" s="723">
        <v>2330.2950000000001</v>
      </c>
      <c r="M18" s="724">
        <v>10056.735000000001</v>
      </c>
      <c r="N18" s="725">
        <v>772.49199999999996</v>
      </c>
      <c r="O18" s="249" t="s">
        <v>119</v>
      </c>
      <c r="P18" s="727">
        <v>3092.3420000000001</v>
      </c>
      <c r="Q18" s="728">
        <v>12945.838</v>
      </c>
      <c r="R18" s="729">
        <v>2035.1089999999999</v>
      </c>
    </row>
    <row r="19" spans="2:19">
      <c r="B19" s="1248" t="s">
        <v>153</v>
      </c>
      <c r="C19" s="1249">
        <v>11232.684999999999</v>
      </c>
      <c r="D19" s="1250">
        <v>48356.866000000002</v>
      </c>
      <c r="E19" s="1251">
        <v>5716.098</v>
      </c>
      <c r="F19" s="1248" t="s">
        <v>116</v>
      </c>
      <c r="G19" s="1249">
        <v>9499.3909999999996</v>
      </c>
      <c r="H19" s="1250">
        <v>39741.368999999999</v>
      </c>
      <c r="I19" s="1252">
        <v>5971.9279999999999</v>
      </c>
      <c r="K19" s="250" t="s">
        <v>130</v>
      </c>
      <c r="L19" s="727">
        <v>1945.2819999999999</v>
      </c>
      <c r="M19" s="728">
        <v>8385.64</v>
      </c>
      <c r="N19" s="729">
        <v>805.904</v>
      </c>
      <c r="O19" s="250" t="s">
        <v>113</v>
      </c>
      <c r="P19" s="723">
        <v>1781.4259999999999</v>
      </c>
      <c r="Q19" s="724">
        <v>7439.5780000000004</v>
      </c>
      <c r="R19" s="725">
        <v>771.80200000000002</v>
      </c>
      <c r="S19" s="726"/>
    </row>
    <row r="20" spans="2:19">
      <c r="B20" s="1248" t="s">
        <v>111</v>
      </c>
      <c r="C20" s="1249">
        <v>9590.6370000000006</v>
      </c>
      <c r="D20" s="1250">
        <v>41310.839</v>
      </c>
      <c r="E20" s="1251">
        <v>4533.9979999999996</v>
      </c>
      <c r="F20" s="1248" t="s">
        <v>278</v>
      </c>
      <c r="G20" s="1249">
        <v>8663.0010000000002</v>
      </c>
      <c r="H20" s="1250">
        <v>36226.313999999998</v>
      </c>
      <c r="I20" s="1252">
        <v>3161.6260000000002</v>
      </c>
      <c r="K20" s="250" t="s">
        <v>118</v>
      </c>
      <c r="L20" s="727">
        <v>658.70299999999997</v>
      </c>
      <c r="M20" s="728">
        <v>2818.2910000000002</v>
      </c>
      <c r="N20" s="729">
        <v>294.63499999999999</v>
      </c>
      <c r="O20" s="250" t="s">
        <v>130</v>
      </c>
      <c r="P20" s="727">
        <v>1169.559</v>
      </c>
      <c r="Q20" s="728">
        <v>4927.8549999999996</v>
      </c>
      <c r="R20" s="729">
        <v>481.06599999999997</v>
      </c>
      <c r="S20" s="726"/>
    </row>
    <row r="21" spans="2:19">
      <c r="B21" s="1248" t="s">
        <v>116</v>
      </c>
      <c r="C21" s="1249">
        <v>8624.3029999999999</v>
      </c>
      <c r="D21" s="1250">
        <v>37243.385000000002</v>
      </c>
      <c r="E21" s="1251">
        <v>3435.31</v>
      </c>
      <c r="F21" s="1248" t="s">
        <v>127</v>
      </c>
      <c r="G21" s="1249">
        <v>6946.2870000000003</v>
      </c>
      <c r="H21" s="1250">
        <v>29065.159</v>
      </c>
      <c r="I21" s="1252">
        <v>3301.2849999999999</v>
      </c>
      <c r="K21" s="250" t="s">
        <v>113</v>
      </c>
      <c r="L21" s="727">
        <v>370.93900000000002</v>
      </c>
      <c r="M21" s="728">
        <v>1595.4079999999999</v>
      </c>
      <c r="N21" s="729">
        <v>152.01300000000001</v>
      </c>
      <c r="O21" s="250" t="s">
        <v>169</v>
      </c>
      <c r="P21" s="727">
        <v>583.48099999999999</v>
      </c>
      <c r="Q21" s="728">
        <v>2443.9630000000002</v>
      </c>
      <c r="R21" s="729">
        <v>494.483</v>
      </c>
      <c r="S21" s="726"/>
    </row>
    <row r="22" spans="2:19">
      <c r="B22" s="1248" t="s">
        <v>294</v>
      </c>
      <c r="C22" s="1249">
        <v>7227.2629999999999</v>
      </c>
      <c r="D22" s="1250">
        <v>31446.59</v>
      </c>
      <c r="E22" s="1251">
        <v>3355.4</v>
      </c>
      <c r="F22" s="1248" t="s">
        <v>131</v>
      </c>
      <c r="G22" s="1249">
        <v>6783.027</v>
      </c>
      <c r="H22" s="1250">
        <v>28370.177</v>
      </c>
      <c r="I22" s="1252">
        <v>3234.2379999999998</v>
      </c>
      <c r="K22" s="249" t="s">
        <v>127</v>
      </c>
      <c r="L22" s="723">
        <v>166.553</v>
      </c>
      <c r="M22" s="724">
        <v>728.64800000000002</v>
      </c>
      <c r="N22" s="725">
        <v>108.238</v>
      </c>
      <c r="O22" s="249" t="s">
        <v>118</v>
      </c>
      <c r="P22" s="727">
        <v>438.47399999999999</v>
      </c>
      <c r="Q22" s="728">
        <v>1835.624</v>
      </c>
      <c r="R22" s="729">
        <v>193.25</v>
      </c>
    </row>
    <row r="23" spans="2:19" ht="13.5" thickBot="1">
      <c r="B23" s="1241" t="s">
        <v>127</v>
      </c>
      <c r="C23" s="1249">
        <v>6063.6310000000003</v>
      </c>
      <c r="D23" s="1250">
        <v>26176.870999999999</v>
      </c>
      <c r="E23" s="1251">
        <v>2794.8870000000002</v>
      </c>
      <c r="F23" s="1241" t="s">
        <v>107</v>
      </c>
      <c r="G23" s="1249">
        <v>4360.6130000000003</v>
      </c>
      <c r="H23" s="1250">
        <v>18243.258000000002</v>
      </c>
      <c r="I23" s="1252">
        <v>2724.1469999999999</v>
      </c>
      <c r="K23" s="1442" t="s">
        <v>447</v>
      </c>
      <c r="L23" s="1335">
        <v>95.908000000000001</v>
      </c>
      <c r="M23" s="1336">
        <v>406.68900000000002</v>
      </c>
      <c r="N23" s="1337">
        <v>40.466000000000001</v>
      </c>
      <c r="O23" s="1334" t="s">
        <v>139</v>
      </c>
      <c r="P23" s="1335">
        <v>330.517</v>
      </c>
      <c r="Q23" s="1336">
        <v>1375.155</v>
      </c>
      <c r="R23" s="1337">
        <v>123.072</v>
      </c>
    </row>
    <row r="24" spans="2:19">
      <c r="B24" s="1241" t="s">
        <v>107</v>
      </c>
      <c r="C24" s="1249">
        <v>4544.1289999999999</v>
      </c>
      <c r="D24" s="1250">
        <v>19609.356</v>
      </c>
      <c r="E24" s="1251">
        <v>2315.6480000000001</v>
      </c>
      <c r="F24" s="1241" t="s">
        <v>253</v>
      </c>
      <c r="G24" s="1249">
        <v>4045.85</v>
      </c>
      <c r="H24" s="1250">
        <v>16934.646000000001</v>
      </c>
      <c r="I24" s="1252">
        <v>2058.0790000000002</v>
      </c>
      <c r="K24" s="730" t="s">
        <v>209</v>
      </c>
      <c r="L24" s="1080"/>
      <c r="M24" s="1069"/>
      <c r="N24" s="1069"/>
    </row>
    <row r="25" spans="2:19">
      <c r="B25" s="1241" t="s">
        <v>253</v>
      </c>
      <c r="C25" s="1249">
        <v>4486.5029999999997</v>
      </c>
      <c r="D25" s="1250">
        <v>19497.966</v>
      </c>
      <c r="E25" s="1251">
        <v>1972.623</v>
      </c>
      <c r="F25" s="1241" t="s">
        <v>113</v>
      </c>
      <c r="G25" s="1249">
        <v>3865.9850000000001</v>
      </c>
      <c r="H25" s="1250">
        <v>16197.308999999999</v>
      </c>
      <c r="I25" s="1252">
        <v>1399.9269999999999</v>
      </c>
      <c r="L25" s="1069"/>
      <c r="M25" s="1069"/>
      <c r="N25" s="1069"/>
      <c r="O25" s="1374"/>
      <c r="P25" s="1069"/>
      <c r="Q25" s="1069"/>
      <c r="R25" s="1069"/>
    </row>
    <row r="26" spans="2:19">
      <c r="B26" s="1241" t="s">
        <v>295</v>
      </c>
      <c r="C26" s="1249">
        <v>4190.3230000000003</v>
      </c>
      <c r="D26" s="1250">
        <v>18119.681</v>
      </c>
      <c r="E26" s="1251">
        <v>3243.8330000000001</v>
      </c>
      <c r="F26" s="1241" t="s">
        <v>294</v>
      </c>
      <c r="G26" s="1249">
        <v>2918.1819999999998</v>
      </c>
      <c r="H26" s="1250">
        <v>12214.367</v>
      </c>
      <c r="I26" s="1252">
        <v>1567.931</v>
      </c>
      <c r="K26" s="1374"/>
      <c r="L26" s="1069"/>
      <c r="M26" s="1069"/>
      <c r="N26" s="1069"/>
      <c r="O26" s="1374"/>
      <c r="P26" s="1069"/>
      <c r="Q26" s="1069"/>
      <c r="R26" s="1069"/>
      <c r="S26" s="1079"/>
    </row>
    <row r="27" spans="2:19">
      <c r="B27" s="1241" t="s">
        <v>117</v>
      </c>
      <c r="C27" s="1249">
        <v>4172.2330000000002</v>
      </c>
      <c r="D27" s="1250">
        <v>17978.294999999998</v>
      </c>
      <c r="E27" s="1251">
        <v>2051.2860000000001</v>
      </c>
      <c r="F27" s="1248" t="s">
        <v>154</v>
      </c>
      <c r="G27" s="1249">
        <v>2677.6489999999999</v>
      </c>
      <c r="H27" s="1250">
        <v>11206.734</v>
      </c>
      <c r="I27" s="1252">
        <v>1572.1279999999999</v>
      </c>
      <c r="K27" s="1449"/>
      <c r="L27" s="1450"/>
      <c r="M27" s="1451"/>
      <c r="N27" s="1451"/>
      <c r="O27" s="1375"/>
      <c r="P27" s="1376"/>
      <c r="Q27" s="1376"/>
      <c r="R27" s="1375"/>
      <c r="S27" s="726"/>
    </row>
    <row r="28" spans="2:19">
      <c r="B28" s="1241" t="s">
        <v>113</v>
      </c>
      <c r="C28" s="1249">
        <v>3025.25</v>
      </c>
      <c r="D28" s="1250">
        <v>13025.919</v>
      </c>
      <c r="E28" s="1251">
        <v>930.02800000000002</v>
      </c>
      <c r="F28" s="1241" t="s">
        <v>295</v>
      </c>
      <c r="G28" s="1249">
        <v>2580.2080000000001</v>
      </c>
      <c r="H28" s="1250">
        <v>10803.914000000001</v>
      </c>
      <c r="I28" s="1252">
        <v>3419.9479999999999</v>
      </c>
      <c r="L28" s="726"/>
      <c r="O28" s="726"/>
      <c r="R28" s="726"/>
      <c r="S28" s="726"/>
    </row>
    <row r="29" spans="2:19">
      <c r="B29" s="1241" t="s">
        <v>120</v>
      </c>
      <c r="C29" s="1249">
        <v>2826.5909999999999</v>
      </c>
      <c r="D29" s="1250">
        <v>12210.178</v>
      </c>
      <c r="E29" s="1251">
        <v>869.36800000000005</v>
      </c>
      <c r="F29" s="1241" t="s">
        <v>105</v>
      </c>
      <c r="G29" s="1249">
        <v>2457.2280000000001</v>
      </c>
      <c r="H29" s="1250">
        <v>10291.029</v>
      </c>
      <c r="I29" s="1252">
        <v>1856.0039999999999</v>
      </c>
      <c r="L29" s="726"/>
      <c r="O29" s="726"/>
      <c r="Q29" s="726"/>
      <c r="R29" s="726"/>
    </row>
    <row r="30" spans="2:19">
      <c r="B30" s="1241" t="s">
        <v>471</v>
      </c>
      <c r="C30" s="1249">
        <v>2566.7849999999999</v>
      </c>
      <c r="D30" s="1250">
        <v>11102.271000000001</v>
      </c>
      <c r="E30" s="1251">
        <v>918.55799999999999</v>
      </c>
      <c r="F30" s="1241" t="s">
        <v>446</v>
      </c>
      <c r="G30" s="1249">
        <v>2432.8960000000002</v>
      </c>
      <c r="H30" s="1250">
        <v>10182.076999999999</v>
      </c>
      <c r="I30" s="1251">
        <v>1855.1690000000001</v>
      </c>
      <c r="K30" s="726"/>
      <c r="L30" s="726"/>
      <c r="N30" s="726"/>
    </row>
    <row r="31" spans="2:19" ht="13.5" customHeight="1" thickBot="1">
      <c r="B31" s="1253" t="s">
        <v>154</v>
      </c>
      <c r="C31" s="1254">
        <v>2436.384</v>
      </c>
      <c r="D31" s="1255">
        <v>10540.964</v>
      </c>
      <c r="E31" s="1256">
        <v>1394.2059999999999</v>
      </c>
      <c r="F31" s="1253" t="s">
        <v>120</v>
      </c>
      <c r="G31" s="1254">
        <v>1897.7909999999999</v>
      </c>
      <c r="H31" s="1255">
        <v>7941.8689999999997</v>
      </c>
      <c r="I31" s="1256">
        <v>575.86500000000001</v>
      </c>
      <c r="L31" s="731"/>
      <c r="M31" s="731"/>
      <c r="N31" s="731"/>
    </row>
    <row r="32" spans="2:19" ht="12" customHeight="1">
      <c r="B32" s="730" t="s">
        <v>209</v>
      </c>
      <c r="C32" s="1472"/>
      <c r="D32" s="1472"/>
      <c r="E32" s="1472"/>
      <c r="F32" s="1473"/>
      <c r="G32" s="1472"/>
      <c r="H32" s="1472"/>
      <c r="I32" s="1472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499</v>
      </c>
      <c r="C34" s="706"/>
      <c r="D34" s="706"/>
      <c r="E34" s="706"/>
      <c r="F34" s="706"/>
      <c r="G34" s="706"/>
      <c r="H34" s="706"/>
      <c r="I34" s="707"/>
      <c r="J34" s="707"/>
      <c r="K34" s="706" t="s">
        <v>500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497</v>
      </c>
      <c r="C37" s="714"/>
      <c r="D37" s="715"/>
      <c r="E37" s="716"/>
      <c r="F37" s="713" t="s">
        <v>498</v>
      </c>
      <c r="G37" s="714"/>
      <c r="H37" s="715"/>
      <c r="I37" s="716"/>
      <c r="K37" s="713" t="s">
        <v>497</v>
      </c>
      <c r="L37" s="714"/>
      <c r="M37" s="715"/>
      <c r="N37" s="716"/>
      <c r="O37" s="713" t="s">
        <v>498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6" t="s">
        <v>167</v>
      </c>
      <c r="C39" s="1237">
        <v>4182.3530000000001</v>
      </c>
      <c r="D39" s="1238">
        <v>18005.498</v>
      </c>
      <c r="E39" s="1239">
        <v>3057.9949999999999</v>
      </c>
      <c r="F39" s="1236" t="s">
        <v>167</v>
      </c>
      <c r="G39" s="1237">
        <v>4596.335</v>
      </c>
      <c r="H39" s="1238">
        <v>19216.588</v>
      </c>
      <c r="I39" s="1239">
        <v>3184.279</v>
      </c>
      <c r="K39" s="722" t="s">
        <v>167</v>
      </c>
      <c r="L39" s="195">
        <v>212794.79199999999</v>
      </c>
      <c r="M39" s="196">
        <v>918177.69200000004</v>
      </c>
      <c r="N39" s="197">
        <v>89127.047999999995</v>
      </c>
      <c r="O39" s="722" t="s">
        <v>167</v>
      </c>
      <c r="P39" s="195">
        <v>184305.24400000001</v>
      </c>
      <c r="Q39" s="196">
        <v>771198.85400000005</v>
      </c>
      <c r="R39" s="197">
        <v>90993.862999999998</v>
      </c>
    </row>
    <row r="40" spans="2:19">
      <c r="B40" s="1257" t="s">
        <v>114</v>
      </c>
      <c r="C40" s="1242">
        <v>1682.8209999999999</v>
      </c>
      <c r="D40" s="1243">
        <v>7209.4129999999996</v>
      </c>
      <c r="E40" s="1244">
        <v>1179.3689999999999</v>
      </c>
      <c r="F40" s="1258" t="s">
        <v>116</v>
      </c>
      <c r="G40" s="1242">
        <v>1724.165</v>
      </c>
      <c r="H40" s="1243">
        <v>7213.8230000000003</v>
      </c>
      <c r="I40" s="1244">
        <v>1374.095</v>
      </c>
      <c r="K40" s="198" t="s">
        <v>107</v>
      </c>
      <c r="L40" s="199">
        <v>172017.62400000001</v>
      </c>
      <c r="M40" s="200">
        <v>742197.75</v>
      </c>
      <c r="N40" s="201">
        <v>67360.909</v>
      </c>
      <c r="O40" s="251" t="s">
        <v>107</v>
      </c>
      <c r="P40" s="199">
        <v>149909.43100000001</v>
      </c>
      <c r="Q40" s="200">
        <v>627374.32299999997</v>
      </c>
      <c r="R40" s="201">
        <v>71601.595000000001</v>
      </c>
    </row>
    <row r="41" spans="2:19">
      <c r="B41" s="1259" t="s">
        <v>109</v>
      </c>
      <c r="C41" s="1260">
        <v>1225.4580000000001</v>
      </c>
      <c r="D41" s="1261">
        <v>5287.8029999999999</v>
      </c>
      <c r="E41" s="1262">
        <v>850.43299999999999</v>
      </c>
      <c r="F41" s="1263" t="s">
        <v>114</v>
      </c>
      <c r="G41" s="1260">
        <v>1048.0719999999999</v>
      </c>
      <c r="H41" s="1261">
        <v>4370.2579999999998</v>
      </c>
      <c r="I41" s="1262">
        <v>647.00900000000001</v>
      </c>
      <c r="K41" s="198" t="s">
        <v>109</v>
      </c>
      <c r="L41" s="199">
        <v>20643.652999999998</v>
      </c>
      <c r="M41" s="200">
        <v>89050.664000000004</v>
      </c>
      <c r="N41" s="201">
        <v>9362.0730000000003</v>
      </c>
      <c r="O41" s="251" t="s">
        <v>109</v>
      </c>
      <c r="P41" s="199">
        <v>19847.612000000001</v>
      </c>
      <c r="Q41" s="200">
        <v>82953.422000000006</v>
      </c>
      <c r="R41" s="201">
        <v>10287.294</v>
      </c>
    </row>
    <row r="42" spans="2:19">
      <c r="B42" s="1259" t="s">
        <v>116</v>
      </c>
      <c r="C42" s="1260">
        <v>612.40499999999997</v>
      </c>
      <c r="D42" s="1261">
        <v>2634.9479999999999</v>
      </c>
      <c r="E42" s="1262">
        <v>503.07</v>
      </c>
      <c r="F42" s="1264" t="s">
        <v>135</v>
      </c>
      <c r="G42" s="1260">
        <v>910.16399999999999</v>
      </c>
      <c r="H42" s="1250">
        <v>3805.8609999999999</v>
      </c>
      <c r="I42" s="1265">
        <v>783.18299999999999</v>
      </c>
      <c r="K42" s="198" t="s">
        <v>130</v>
      </c>
      <c r="L42" s="199">
        <v>9586.2090000000007</v>
      </c>
      <c r="M42" s="200">
        <v>41402.061999999998</v>
      </c>
      <c r="N42" s="201">
        <v>8193.741</v>
      </c>
      <c r="O42" s="249" t="s">
        <v>130</v>
      </c>
      <c r="P42" s="199">
        <v>5831.1549999999997</v>
      </c>
      <c r="Q42" s="200">
        <v>24380.739000000001</v>
      </c>
      <c r="R42" s="201">
        <v>5191.3890000000001</v>
      </c>
    </row>
    <row r="43" spans="2:19">
      <c r="B43" s="1259" t="s">
        <v>135</v>
      </c>
      <c r="C43" s="1260">
        <v>481.98200000000003</v>
      </c>
      <c r="D43" s="1261">
        <v>2088.1680000000001</v>
      </c>
      <c r="E43" s="1262">
        <v>364.65800000000002</v>
      </c>
      <c r="F43" s="1241" t="s">
        <v>109</v>
      </c>
      <c r="G43" s="1260">
        <v>610.25699999999995</v>
      </c>
      <c r="H43" s="1261">
        <v>2556.2080000000001</v>
      </c>
      <c r="I43" s="1262">
        <v>257.92500000000001</v>
      </c>
      <c r="K43" s="252" t="s">
        <v>116</v>
      </c>
      <c r="L43" s="253">
        <v>5428.0590000000002</v>
      </c>
      <c r="M43" s="254">
        <v>23439.850999999999</v>
      </c>
      <c r="N43" s="255">
        <v>2046.76</v>
      </c>
      <c r="O43" s="256" t="s">
        <v>116</v>
      </c>
      <c r="P43" s="253">
        <v>5007.7910000000002</v>
      </c>
      <c r="Q43" s="254">
        <v>20982.118999999999</v>
      </c>
      <c r="R43" s="255">
        <v>2156.6790000000001</v>
      </c>
    </row>
    <row r="44" spans="2:19">
      <c r="B44" s="1241" t="s">
        <v>130</v>
      </c>
      <c r="C44" s="1266">
        <v>178.499</v>
      </c>
      <c r="D44" s="1267">
        <v>780.13</v>
      </c>
      <c r="E44" s="1268">
        <v>159.83600000000001</v>
      </c>
      <c r="F44" s="1269" t="s">
        <v>169</v>
      </c>
      <c r="G44" s="1266">
        <v>247.09200000000001</v>
      </c>
      <c r="H44" s="1267">
        <v>1034.606</v>
      </c>
      <c r="I44" s="1268">
        <v>97.929000000000002</v>
      </c>
      <c r="K44" s="198" t="s">
        <v>132</v>
      </c>
      <c r="L44" s="199">
        <v>1990.7360000000001</v>
      </c>
      <c r="M44" s="200">
        <v>8580.9390000000003</v>
      </c>
      <c r="N44" s="201">
        <v>734.351</v>
      </c>
      <c r="O44" s="198" t="s">
        <v>132</v>
      </c>
      <c r="P44" s="199">
        <v>1695.59</v>
      </c>
      <c r="Q44" s="200">
        <v>7099.5020000000004</v>
      </c>
      <c r="R44" s="201">
        <v>677.72799999999995</v>
      </c>
    </row>
    <row r="45" spans="2:19" ht="13.5" thickBot="1">
      <c r="B45" s="1270" t="s">
        <v>169</v>
      </c>
      <c r="C45" s="1271">
        <v>1.1879999999999999</v>
      </c>
      <c r="D45" s="1272">
        <v>5.0359999999999996</v>
      </c>
      <c r="E45" s="1273">
        <v>0.629</v>
      </c>
      <c r="F45" s="1270"/>
      <c r="G45" s="1271"/>
      <c r="H45" s="1272"/>
      <c r="I45" s="1273"/>
      <c r="K45" s="257" t="s">
        <v>135</v>
      </c>
      <c r="L45" s="258">
        <v>1615.9369999999999</v>
      </c>
      <c r="M45" s="259">
        <v>6988.1</v>
      </c>
      <c r="N45" s="260">
        <v>761.91899999999998</v>
      </c>
      <c r="O45" s="261" t="s">
        <v>135</v>
      </c>
      <c r="P45" s="258">
        <v>1170.529</v>
      </c>
      <c r="Q45" s="259">
        <v>4892.18</v>
      </c>
      <c r="R45" s="260">
        <v>650.43299999999999</v>
      </c>
    </row>
    <row r="46" spans="2:19">
      <c r="B46" s="730" t="s">
        <v>209</v>
      </c>
      <c r="C46" s="1233"/>
      <c r="D46" s="1233"/>
      <c r="E46" s="1233"/>
      <c r="F46" s="39"/>
      <c r="G46" s="1233"/>
      <c r="H46" s="1233"/>
      <c r="I46" s="1233"/>
      <c r="J46" s="39"/>
      <c r="K46" s="730" t="s">
        <v>209</v>
      </c>
      <c r="L46" s="1233"/>
      <c r="M46" s="39"/>
      <c r="N46" s="39"/>
      <c r="O46" s="39"/>
      <c r="P46" s="39"/>
      <c r="Q46" s="39"/>
      <c r="R46" s="39"/>
    </row>
    <row r="47" spans="2:19">
      <c r="F47" s="1234"/>
      <c r="G47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zoomScale="90" zoomScaleNormal="90" workbookViewId="0">
      <selection activeCell="P28" sqref="P28"/>
    </sheetView>
  </sheetViews>
  <sheetFormatPr defaultRowHeight="12.75"/>
  <cols>
    <col min="1" max="1" width="2.5703125" style="1553" customWidth="1"/>
    <col min="2" max="2" width="14.7109375" style="1553" customWidth="1"/>
    <col min="3" max="3" width="10.5703125" style="1553" customWidth="1"/>
    <col min="4" max="4" width="11.42578125" style="1553" customWidth="1"/>
    <col min="5" max="5" width="10.7109375" style="1553" customWidth="1"/>
    <col min="6" max="6" width="10.42578125" style="1553" customWidth="1"/>
    <col min="7" max="7" width="16.85546875" style="1553" customWidth="1"/>
    <col min="8" max="9" width="11.85546875" style="1553" customWidth="1"/>
    <col min="10" max="10" width="10.42578125" style="1553" customWidth="1"/>
    <col min="11" max="11" width="11.140625" style="1553" customWidth="1"/>
    <col min="12" max="12" width="6.42578125" style="1553" customWidth="1"/>
    <col min="13" max="13" width="11" style="1553" customWidth="1"/>
    <col min="14" max="14" width="6.7109375" style="1553" customWidth="1"/>
    <col min="15" max="15" width="14.5703125" style="1553" customWidth="1"/>
    <col min="16" max="16" width="58.140625" style="1553" customWidth="1"/>
    <col min="17" max="17" width="12.5703125" style="1553" customWidth="1"/>
    <col min="18" max="18" width="10.140625" style="1553" customWidth="1"/>
    <col min="19" max="22" width="10" style="1553" customWidth="1"/>
    <col min="23" max="16384" width="9.140625" style="1553"/>
  </cols>
  <sheetData>
    <row r="1" spans="2:24" ht="18.75">
      <c r="B1" s="1550" t="s">
        <v>505</v>
      </c>
      <c r="C1" s="1551"/>
      <c r="D1" s="1551"/>
      <c r="E1" s="1551"/>
      <c r="F1" s="1551"/>
      <c r="G1" s="1551"/>
      <c r="H1" s="1551"/>
      <c r="I1" s="1551"/>
      <c r="J1" s="1551"/>
      <c r="K1" s="1551"/>
      <c r="L1" s="1552"/>
    </row>
    <row r="2" spans="2:24" ht="25.5">
      <c r="B2" s="1554" t="s">
        <v>559</v>
      </c>
      <c r="C2" s="1555"/>
      <c r="H2" s="1556"/>
      <c r="I2" s="1556"/>
      <c r="J2" s="1556"/>
    </row>
    <row r="3" spans="2:24" ht="51.75" customHeight="1">
      <c r="B3" s="1557" t="s">
        <v>560</v>
      </c>
      <c r="C3" s="1557"/>
      <c r="D3" s="1557"/>
      <c r="E3" s="1557"/>
      <c r="F3" s="1557"/>
      <c r="G3" s="1557"/>
      <c r="H3" s="1557"/>
      <c r="I3" s="1557"/>
      <c r="J3" s="1557"/>
      <c r="K3" s="1558"/>
      <c r="L3" s="1557"/>
      <c r="P3" s="1559"/>
    </row>
    <row r="4" spans="2:24" ht="13.5" thickBot="1"/>
    <row r="5" spans="2:24" ht="21" thickBot="1">
      <c r="B5" s="1560" t="s">
        <v>166</v>
      </c>
      <c r="C5" s="1561"/>
      <c r="D5" s="1561"/>
      <c r="E5" s="1561"/>
      <c r="F5" s="1562"/>
      <c r="G5" s="1561"/>
      <c r="H5" s="1561"/>
      <c r="I5" s="1561"/>
      <c r="J5" s="1561"/>
      <c r="K5" s="1562"/>
    </row>
    <row r="6" spans="2:24" ht="16.5" thickBot="1">
      <c r="B6" s="1563" t="s">
        <v>510</v>
      </c>
      <c r="C6" s="1564"/>
      <c r="D6" s="1565"/>
      <c r="E6" s="1565"/>
      <c r="F6" s="1566"/>
      <c r="G6" s="1567" t="s">
        <v>561</v>
      </c>
      <c r="H6" s="1564"/>
      <c r="I6" s="1565"/>
      <c r="J6" s="1565"/>
      <c r="K6" s="1566"/>
    </row>
    <row r="7" spans="2:24" ht="43.5" thickBot="1">
      <c r="B7" s="1568" t="s">
        <v>207</v>
      </c>
      <c r="C7" s="1569" t="s">
        <v>204</v>
      </c>
      <c r="D7" s="719" t="s">
        <v>208</v>
      </c>
      <c r="E7" s="1570" t="s">
        <v>170</v>
      </c>
      <c r="F7" s="1571" t="s">
        <v>562</v>
      </c>
      <c r="G7" s="1572" t="s">
        <v>207</v>
      </c>
      <c r="H7" s="1569" t="s">
        <v>204</v>
      </c>
      <c r="I7" s="719" t="s">
        <v>208</v>
      </c>
      <c r="J7" s="1570" t="s">
        <v>170</v>
      </c>
      <c r="K7" s="1571" t="s">
        <v>562</v>
      </c>
    </row>
    <row r="8" spans="2:24" ht="19.5" thickBot="1">
      <c r="B8" s="1573" t="s">
        <v>167</v>
      </c>
      <c r="C8" s="195">
        <v>10516.995000000001</v>
      </c>
      <c r="D8" s="1499">
        <v>45740.214999999997</v>
      </c>
      <c r="E8" s="1499">
        <v>8932.5910000000003</v>
      </c>
      <c r="F8" s="1574">
        <v>60.143999999999998</v>
      </c>
      <c r="G8" s="1575" t="s">
        <v>167</v>
      </c>
      <c r="H8" s="195">
        <v>14993.558999999999</v>
      </c>
      <c r="I8" s="1499">
        <v>63837.267999999996</v>
      </c>
      <c r="J8" s="1499">
        <v>10024.598</v>
      </c>
      <c r="K8" s="1574">
        <v>111.795</v>
      </c>
      <c r="O8" s="1576" t="s">
        <v>563</v>
      </c>
      <c r="P8" s="1576"/>
      <c r="Q8" s="1576"/>
      <c r="R8" s="1576"/>
      <c r="S8" s="1576"/>
      <c r="T8" s="1576"/>
      <c r="U8" s="1576"/>
      <c r="V8" s="1576"/>
      <c r="W8" s="1576"/>
      <c r="X8" s="703"/>
    </row>
    <row r="9" spans="2:24" ht="19.5" thickBot="1">
      <c r="B9" s="1511" t="s">
        <v>109</v>
      </c>
      <c r="C9" s="1512">
        <v>4872.1540000000005</v>
      </c>
      <c r="D9" s="1509">
        <v>21182.715</v>
      </c>
      <c r="E9" s="1509">
        <v>4327.6059999999998</v>
      </c>
      <c r="F9" s="1577">
        <v>25.68</v>
      </c>
      <c r="G9" s="1578" t="s">
        <v>135</v>
      </c>
      <c r="H9" s="1512">
        <v>4915.7359999999999</v>
      </c>
      <c r="I9" s="1509">
        <v>20898.137999999999</v>
      </c>
      <c r="J9" s="1509">
        <v>3329.9540000000002</v>
      </c>
      <c r="K9" s="1577">
        <v>37.606000000000002</v>
      </c>
      <c r="O9" s="1579"/>
      <c r="P9" s="1579"/>
      <c r="Q9" s="704"/>
      <c r="R9" s="704"/>
      <c r="S9" s="1580"/>
      <c r="T9" s="703"/>
      <c r="U9" s="703"/>
      <c r="V9" s="1579"/>
      <c r="W9" s="705"/>
      <c r="X9" s="703"/>
    </row>
    <row r="10" spans="2:24" ht="21" thickBot="1">
      <c r="B10" s="198" t="s">
        <v>169</v>
      </c>
      <c r="C10" s="199">
        <v>2479.732</v>
      </c>
      <c r="D10" s="1518">
        <v>10815.904</v>
      </c>
      <c r="E10" s="1518">
        <v>2048.123</v>
      </c>
      <c r="F10" s="1581">
        <v>11.872</v>
      </c>
      <c r="G10" s="251" t="s">
        <v>114</v>
      </c>
      <c r="H10" s="199">
        <v>3954.174</v>
      </c>
      <c r="I10" s="1518">
        <v>16846.137999999999</v>
      </c>
      <c r="J10" s="1518">
        <v>2734.6660000000002</v>
      </c>
      <c r="K10" s="1581">
        <v>23.190999999999999</v>
      </c>
      <c r="O10" s="1582"/>
      <c r="P10" s="1582" t="s">
        <v>206</v>
      </c>
      <c r="Q10" s="1583"/>
      <c r="R10" s="1583"/>
      <c r="S10" s="1583"/>
      <c r="T10" s="1583"/>
      <c r="U10" s="1583"/>
      <c r="V10" s="1584"/>
      <c r="W10" s="703"/>
      <c r="X10" s="703"/>
    </row>
    <row r="11" spans="2:24" ht="19.5" thickBot="1">
      <c r="B11" s="198" t="s">
        <v>114</v>
      </c>
      <c r="C11" s="199">
        <v>1354.9749999999999</v>
      </c>
      <c r="D11" s="1518">
        <v>5869.3639999999996</v>
      </c>
      <c r="E11" s="1518">
        <v>1054.355</v>
      </c>
      <c r="F11" s="1581">
        <v>12.113</v>
      </c>
      <c r="G11" s="251" t="s">
        <v>109</v>
      </c>
      <c r="H11" s="199">
        <v>3613.5189999999998</v>
      </c>
      <c r="I11" s="1518">
        <v>15396.4</v>
      </c>
      <c r="J11" s="1518">
        <v>1988.125</v>
      </c>
      <c r="K11" s="1581">
        <v>36.709000000000003</v>
      </c>
      <c r="O11" s="1585"/>
      <c r="P11" s="1726" t="s">
        <v>564</v>
      </c>
      <c r="Q11" s="1727"/>
      <c r="R11" s="1727"/>
      <c r="S11" s="1728"/>
      <c r="T11" s="1726" t="s">
        <v>565</v>
      </c>
      <c r="U11" s="1727"/>
      <c r="V11" s="1728"/>
      <c r="W11" s="1555"/>
      <c r="X11" s="703"/>
    </row>
    <row r="12" spans="2:24" ht="43.5" thickBot="1">
      <c r="B12" s="198" t="s">
        <v>135</v>
      </c>
      <c r="C12" s="199">
        <v>1213.3019999999999</v>
      </c>
      <c r="D12" s="1518">
        <v>5287.4049999999997</v>
      </c>
      <c r="E12" s="1518">
        <v>960.92499999999995</v>
      </c>
      <c r="F12" s="1581">
        <v>7.9219999999999997</v>
      </c>
      <c r="G12" s="251" t="s">
        <v>116</v>
      </c>
      <c r="H12" s="199">
        <v>2065.3539999999998</v>
      </c>
      <c r="I12" s="1518">
        <v>8780.1460000000006</v>
      </c>
      <c r="J12" s="1518">
        <v>1748.884</v>
      </c>
      <c r="K12" s="1581">
        <v>12.361000000000001</v>
      </c>
      <c r="O12" s="1586" t="s">
        <v>566</v>
      </c>
      <c r="P12" s="1587" t="s">
        <v>567</v>
      </c>
      <c r="Q12" s="1588" t="s">
        <v>204</v>
      </c>
      <c r="R12" s="1589" t="s">
        <v>568</v>
      </c>
      <c r="S12" s="1590" t="s">
        <v>562</v>
      </c>
      <c r="T12" s="1591" t="s">
        <v>204</v>
      </c>
      <c r="U12" s="1589" t="s">
        <v>568</v>
      </c>
      <c r="V12" s="1590" t="s">
        <v>562</v>
      </c>
      <c r="W12" s="1555"/>
      <c r="X12" s="703"/>
    </row>
    <row r="13" spans="2:24" ht="16.5" thickBot="1">
      <c r="B13" s="249" t="s">
        <v>132</v>
      </c>
      <c r="C13" s="253">
        <v>391.96699999999998</v>
      </c>
      <c r="D13" s="1524">
        <v>1695.825</v>
      </c>
      <c r="E13" s="1524">
        <v>365.15300000000002</v>
      </c>
      <c r="F13" s="1592">
        <v>1.6950000000000001</v>
      </c>
      <c r="G13" s="1593" t="s">
        <v>446</v>
      </c>
      <c r="H13" s="253">
        <v>202.131</v>
      </c>
      <c r="I13" s="1524">
        <v>862.46799999999996</v>
      </c>
      <c r="J13" s="1524">
        <v>19.905000000000001</v>
      </c>
      <c r="K13" s="1592">
        <v>0.25900000000000001</v>
      </c>
      <c r="O13" s="1594" t="s">
        <v>569</v>
      </c>
      <c r="P13" s="1595" t="s">
        <v>570</v>
      </c>
      <c r="Q13" s="1596">
        <v>394938.69900000002</v>
      </c>
      <c r="R13" s="1597">
        <v>214600.79</v>
      </c>
      <c r="S13" s="1598">
        <v>6370.8990000000003</v>
      </c>
      <c r="T13" s="1599">
        <v>510626.23599999998</v>
      </c>
      <c r="U13" s="1597">
        <v>225925.68900000001</v>
      </c>
      <c r="V13" s="1598">
        <v>6974.0389999999998</v>
      </c>
      <c r="W13" s="1555"/>
      <c r="X13" s="703"/>
    </row>
    <row r="14" spans="2:24" ht="16.5" thickBot="1">
      <c r="B14" s="198" t="s">
        <v>153</v>
      </c>
      <c r="C14" s="199">
        <v>151.12200000000001</v>
      </c>
      <c r="D14" s="1518">
        <v>654.29300000000001</v>
      </c>
      <c r="E14" s="1518">
        <v>146.85</v>
      </c>
      <c r="F14" s="1581">
        <v>0.64900000000000002</v>
      </c>
      <c r="G14" s="251" t="s">
        <v>130</v>
      </c>
      <c r="H14" s="199">
        <v>178.256</v>
      </c>
      <c r="I14" s="1518">
        <v>779.06899999999996</v>
      </c>
      <c r="J14" s="1518">
        <v>159.63300000000001</v>
      </c>
      <c r="K14" s="1581">
        <v>1.3149999999999999</v>
      </c>
      <c r="O14" s="1600" t="s">
        <v>571</v>
      </c>
      <c r="P14" s="1601" t="s">
        <v>572</v>
      </c>
      <c r="Q14" s="1602">
        <v>306621.554</v>
      </c>
      <c r="R14" s="1603">
        <v>158877.67000000001</v>
      </c>
      <c r="S14" s="1604">
        <v>5358.22</v>
      </c>
      <c r="T14" s="1605">
        <v>412176.28899999999</v>
      </c>
      <c r="U14" s="1603">
        <v>171606.008</v>
      </c>
      <c r="V14" s="1604">
        <v>5844.0839999999998</v>
      </c>
      <c r="W14" s="1555"/>
      <c r="X14" s="703"/>
    </row>
    <row r="15" spans="2:24" ht="16.5" thickBot="1">
      <c r="B15" s="1532" t="s">
        <v>446</v>
      </c>
      <c r="C15" s="1533">
        <v>32.628</v>
      </c>
      <c r="D15" s="1530">
        <v>140.41200000000001</v>
      </c>
      <c r="E15" s="1530">
        <v>5.8140000000000001</v>
      </c>
      <c r="F15" s="1606">
        <v>0.06</v>
      </c>
      <c r="G15" s="1607" t="s">
        <v>132</v>
      </c>
      <c r="H15" s="1533">
        <v>55.927999999999997</v>
      </c>
      <c r="I15" s="1530">
        <v>239.19200000000001</v>
      </c>
      <c r="J15" s="1530">
        <v>39.798999999999999</v>
      </c>
      <c r="K15" s="1606">
        <v>0.28899999999999998</v>
      </c>
      <c r="O15" s="1608" t="s">
        <v>573</v>
      </c>
      <c r="P15" s="1609" t="s">
        <v>574</v>
      </c>
      <c r="Q15" s="1610">
        <v>33652.767999999996</v>
      </c>
      <c r="R15" s="1611">
        <v>27518.473999999998</v>
      </c>
      <c r="S15" s="1612">
        <v>266.08999999999997</v>
      </c>
      <c r="T15" s="1613">
        <v>31462.311000000002</v>
      </c>
      <c r="U15" s="1611">
        <v>23990.956999999999</v>
      </c>
      <c r="V15" s="1612">
        <v>227.63900000000001</v>
      </c>
      <c r="W15" s="1555"/>
      <c r="X15" s="703"/>
    </row>
    <row r="16" spans="2:24" ht="13.5" thickBot="1">
      <c r="B16" s="1542" t="s">
        <v>116</v>
      </c>
      <c r="C16" s="1543">
        <v>21.114999999999998</v>
      </c>
      <c r="D16" s="1540">
        <v>94.296999999999997</v>
      </c>
      <c r="E16" s="1540">
        <v>23.765000000000001</v>
      </c>
      <c r="F16" s="1614">
        <v>0.153</v>
      </c>
      <c r="G16" s="1615" t="s">
        <v>169</v>
      </c>
      <c r="H16" s="1543">
        <v>8.4610000000000003</v>
      </c>
      <c r="I16" s="1540">
        <v>35.716999999999999</v>
      </c>
      <c r="J16" s="1540">
        <v>3.6320000000000001</v>
      </c>
      <c r="K16" s="1614">
        <v>6.5000000000000002E-2</v>
      </c>
      <c r="O16" s="730" t="s">
        <v>520</v>
      </c>
      <c r="Q16" s="1616"/>
      <c r="R16" s="1616"/>
      <c r="S16" s="1616"/>
      <c r="V16" s="1616"/>
    </row>
    <row r="17" spans="2:23">
      <c r="B17" s="730" t="s">
        <v>520</v>
      </c>
      <c r="C17" s="1616"/>
      <c r="D17" s="1616"/>
      <c r="E17" s="1616"/>
      <c r="F17" s="1617"/>
      <c r="H17" s="1616"/>
      <c r="I17" s="1616"/>
      <c r="J17" s="1616"/>
      <c r="K17" s="1617"/>
    </row>
    <row r="18" spans="2:23" ht="15.75">
      <c r="B18" s="1618"/>
      <c r="C18" s="1070"/>
      <c r="D18" s="1070"/>
      <c r="E18" s="1070"/>
      <c r="F18" s="1619"/>
      <c r="G18" s="1619"/>
      <c r="H18" s="1619"/>
      <c r="I18" s="1619"/>
      <c r="J18" s="1619"/>
      <c r="K18" s="1619"/>
      <c r="O18" s="1620" t="s">
        <v>575</v>
      </c>
      <c r="P18" s="1620"/>
      <c r="Q18" s="1621"/>
      <c r="R18" s="1621"/>
      <c r="S18" s="1621"/>
      <c r="T18" s="1622"/>
      <c r="U18" s="1622"/>
      <c r="V18" s="1622"/>
      <c r="W18" s="1623"/>
    </row>
    <row r="19" spans="2:23" ht="15.75">
      <c r="B19" s="1624"/>
      <c r="P19" s="1625"/>
      <c r="Q19" s="1621"/>
      <c r="R19" s="1621"/>
      <c r="S19" s="1621"/>
      <c r="T19" s="1625"/>
      <c r="U19" s="1625"/>
    </row>
    <row r="20" spans="2:23" ht="25.5">
      <c r="B20" s="1554" t="s">
        <v>576</v>
      </c>
      <c r="M20" s="1616"/>
      <c r="P20" s="1625"/>
      <c r="Q20" s="1625"/>
      <c r="R20" s="1625"/>
      <c r="S20" s="1625"/>
      <c r="T20" s="1625"/>
      <c r="U20" s="1625"/>
      <c r="V20" s="1625"/>
    </row>
    <row r="21" spans="2:23" ht="15.75">
      <c r="B21" s="1557" t="s">
        <v>577</v>
      </c>
      <c r="C21" s="1559"/>
      <c r="D21" s="1559"/>
      <c r="E21" s="1559"/>
      <c r="F21" s="1559"/>
      <c r="G21" s="1559"/>
      <c r="H21" s="1559"/>
      <c r="I21" s="1559"/>
      <c r="J21" s="1559"/>
      <c r="K21" s="1626"/>
      <c r="P21" s="1625"/>
      <c r="Q21" s="1622"/>
      <c r="R21" s="1622"/>
      <c r="S21" s="1622"/>
      <c r="T21" s="1625"/>
      <c r="U21" s="1625"/>
    </row>
    <row r="22" spans="2:23" ht="16.5" thickBot="1">
      <c r="P22" s="1627"/>
      <c r="Q22" s="1621"/>
      <c r="R22" s="1621"/>
      <c r="S22" s="1621"/>
      <c r="T22" s="1625"/>
      <c r="U22" s="1625"/>
    </row>
    <row r="23" spans="2:23" ht="21" thickBot="1">
      <c r="B23" s="1560" t="s">
        <v>206</v>
      </c>
      <c r="C23" s="1561"/>
      <c r="D23" s="1561"/>
      <c r="E23" s="1561"/>
      <c r="F23" s="1561"/>
      <c r="G23" s="1561"/>
      <c r="H23" s="1561"/>
      <c r="I23" s="1561"/>
      <c r="J23" s="1561"/>
      <c r="K23" s="1562"/>
      <c r="P23" s="1627"/>
      <c r="Q23" s="1627"/>
      <c r="R23" s="1627"/>
      <c r="S23" s="1627"/>
      <c r="T23" s="1625"/>
      <c r="U23" s="1625"/>
    </row>
    <row r="24" spans="2:23" ht="16.5" thickBot="1">
      <c r="B24" s="1563" t="s">
        <v>510</v>
      </c>
      <c r="C24" s="1564"/>
      <c r="D24" s="1565"/>
      <c r="E24" s="1565"/>
      <c r="F24" s="1565"/>
      <c r="G24" s="1563" t="s">
        <v>509</v>
      </c>
      <c r="H24" s="1564"/>
      <c r="I24" s="1565"/>
      <c r="J24" s="1565"/>
      <c r="K24" s="1566"/>
      <c r="P24" s="1627"/>
      <c r="Q24" s="1627"/>
      <c r="R24" s="1627"/>
      <c r="S24" s="1627"/>
      <c r="T24" s="1625"/>
      <c r="U24" s="1625"/>
    </row>
    <row r="25" spans="2:23" ht="43.5" thickBot="1">
      <c r="B25" s="1568" t="s">
        <v>207</v>
      </c>
      <c r="C25" s="1569" t="s">
        <v>204</v>
      </c>
      <c r="D25" s="719" t="s">
        <v>208</v>
      </c>
      <c r="E25" s="1570" t="s">
        <v>170</v>
      </c>
      <c r="F25" s="1628" t="s">
        <v>562</v>
      </c>
      <c r="G25" s="1568" t="s">
        <v>207</v>
      </c>
      <c r="H25" s="1569" t="s">
        <v>204</v>
      </c>
      <c r="I25" s="719" t="s">
        <v>208</v>
      </c>
      <c r="J25" s="1570" t="s">
        <v>170</v>
      </c>
      <c r="K25" s="1571" t="s">
        <v>562</v>
      </c>
      <c r="P25" s="1627"/>
      <c r="Q25" s="1629"/>
      <c r="R25" s="1629"/>
      <c r="S25" s="1629"/>
      <c r="T25" s="1625"/>
      <c r="U25" s="1625"/>
    </row>
    <row r="26" spans="2:23" ht="15.75" thickBot="1">
      <c r="B26" s="1573" t="s">
        <v>167</v>
      </c>
      <c r="C26" s="195">
        <v>394938.69900000002</v>
      </c>
      <c r="D26" s="1499">
        <v>1717296.9839999999</v>
      </c>
      <c r="E26" s="1499">
        <v>214600.79</v>
      </c>
      <c r="F26" s="197">
        <v>6370.8990000000003</v>
      </c>
      <c r="G26" s="1573" t="s">
        <v>167</v>
      </c>
      <c r="H26" s="195">
        <v>510626.23599999998</v>
      </c>
      <c r="I26" s="1499">
        <v>2179408.2740000002</v>
      </c>
      <c r="J26" s="1499">
        <v>225925.68900000001</v>
      </c>
      <c r="K26" s="197">
        <v>6974.0389999999998</v>
      </c>
      <c r="P26" s="1627"/>
      <c r="Q26" s="1629"/>
      <c r="R26" s="1629"/>
      <c r="S26" s="1629"/>
      <c r="T26" s="1625"/>
      <c r="U26" s="1625"/>
    </row>
    <row r="27" spans="2:23">
      <c r="B27" s="1532" t="s">
        <v>107</v>
      </c>
      <c r="C27" s="1533">
        <v>290278.42099999997</v>
      </c>
      <c r="D27" s="1530">
        <v>1262434.977</v>
      </c>
      <c r="E27" s="1530">
        <v>147176.239</v>
      </c>
      <c r="F27" s="1531">
        <v>4888.857</v>
      </c>
      <c r="G27" s="1532" t="s">
        <v>107</v>
      </c>
      <c r="H27" s="1533">
        <v>407998.73700000002</v>
      </c>
      <c r="I27" s="1530">
        <v>1741680.4569999999</v>
      </c>
      <c r="J27" s="1530">
        <v>170345.04</v>
      </c>
      <c r="K27" s="1531">
        <v>5727.51</v>
      </c>
      <c r="P27" s="1625"/>
      <c r="Q27" s="1625"/>
      <c r="R27" s="1625"/>
      <c r="S27" s="1625"/>
      <c r="T27" s="1625"/>
      <c r="U27" s="1625"/>
    </row>
    <row r="28" spans="2:23">
      <c r="B28" s="198" t="s">
        <v>109</v>
      </c>
      <c r="C28" s="199">
        <v>48073.803999999996</v>
      </c>
      <c r="D28" s="1518">
        <v>208974.42199999999</v>
      </c>
      <c r="E28" s="1518">
        <v>28046.829000000002</v>
      </c>
      <c r="F28" s="201">
        <v>675.29499999999996</v>
      </c>
      <c r="G28" s="198" t="s">
        <v>109</v>
      </c>
      <c r="H28" s="199">
        <v>51240.137999999999</v>
      </c>
      <c r="I28" s="1518">
        <v>218463.19</v>
      </c>
      <c r="J28" s="1518">
        <v>23815.822</v>
      </c>
      <c r="K28" s="201">
        <v>638.79399999999998</v>
      </c>
      <c r="P28" s="1625"/>
      <c r="Q28" s="1625"/>
      <c r="R28" s="1625"/>
      <c r="S28" s="1625"/>
      <c r="T28" s="1625"/>
      <c r="U28" s="1625"/>
    </row>
    <row r="29" spans="2:23">
      <c r="B29" s="198" t="s">
        <v>116</v>
      </c>
      <c r="C29" s="199">
        <v>24140.545999999998</v>
      </c>
      <c r="D29" s="1518">
        <v>104823.094</v>
      </c>
      <c r="E29" s="1518">
        <v>12288.465</v>
      </c>
      <c r="F29" s="201">
        <v>462.95499999999998</v>
      </c>
      <c r="G29" s="198" t="s">
        <v>130</v>
      </c>
      <c r="H29" s="199">
        <v>24762.204000000002</v>
      </c>
      <c r="I29" s="1518">
        <v>105657.167</v>
      </c>
      <c r="J29" s="1518">
        <v>20312.241000000002</v>
      </c>
      <c r="K29" s="201">
        <v>197.26900000000001</v>
      </c>
      <c r="P29" s="1625"/>
      <c r="Q29" s="1625"/>
      <c r="R29" s="1625"/>
      <c r="S29" s="1625"/>
      <c r="T29" s="1625"/>
      <c r="U29" s="1625"/>
    </row>
    <row r="30" spans="2:23">
      <c r="B30" s="198" t="s">
        <v>130</v>
      </c>
      <c r="C30" s="199">
        <v>22607.736000000001</v>
      </c>
      <c r="D30" s="1518">
        <v>98376.184999999998</v>
      </c>
      <c r="E30" s="1518">
        <v>20410.044999999998</v>
      </c>
      <c r="F30" s="201">
        <v>191.49299999999999</v>
      </c>
      <c r="G30" s="198" t="s">
        <v>116</v>
      </c>
      <c r="H30" s="199">
        <v>17636.246999999999</v>
      </c>
      <c r="I30" s="1518">
        <v>75157.864000000001</v>
      </c>
      <c r="J30" s="1518">
        <v>7602.81</v>
      </c>
      <c r="K30" s="201">
        <v>280.47300000000001</v>
      </c>
      <c r="P30" s="1625"/>
      <c r="Q30" s="1625"/>
      <c r="R30" s="1625"/>
      <c r="S30" s="1625"/>
      <c r="T30" s="1625"/>
      <c r="U30" s="1625"/>
    </row>
    <row r="31" spans="2:23">
      <c r="B31" s="249" t="s">
        <v>131</v>
      </c>
      <c r="C31" s="253">
        <v>4544.7510000000002</v>
      </c>
      <c r="D31" s="1524">
        <v>19735.851999999999</v>
      </c>
      <c r="E31" s="1524">
        <v>3262.4920000000002</v>
      </c>
      <c r="F31" s="255">
        <v>56.286999999999999</v>
      </c>
      <c r="G31" s="249" t="s">
        <v>135</v>
      </c>
      <c r="H31" s="253">
        <v>2986.5720000000001</v>
      </c>
      <c r="I31" s="1524">
        <v>12782.244000000001</v>
      </c>
      <c r="J31" s="1524">
        <v>1410.433</v>
      </c>
      <c r="K31" s="255">
        <v>46.802999999999997</v>
      </c>
      <c r="P31" s="1625"/>
      <c r="Q31" s="1625"/>
      <c r="R31" s="1625"/>
      <c r="S31" s="1625"/>
      <c r="T31" s="1625"/>
      <c r="U31" s="1625"/>
    </row>
    <row r="32" spans="2:23">
      <c r="B32" s="198" t="s">
        <v>119</v>
      </c>
      <c r="C32" s="199">
        <v>2633.212</v>
      </c>
      <c r="D32" s="1518">
        <v>11422.879000000001</v>
      </c>
      <c r="E32" s="1518">
        <v>1796.9090000000001</v>
      </c>
      <c r="F32" s="201">
        <v>62.365000000000002</v>
      </c>
      <c r="G32" s="198" t="s">
        <v>132</v>
      </c>
      <c r="H32" s="199">
        <v>2966.404</v>
      </c>
      <c r="I32" s="1518">
        <v>12696.609</v>
      </c>
      <c r="J32" s="1518">
        <v>1137.3599999999999</v>
      </c>
      <c r="K32" s="201">
        <v>44.802</v>
      </c>
      <c r="P32" s="1625"/>
      <c r="Q32" s="1625"/>
      <c r="R32" s="1625"/>
      <c r="S32" s="1625"/>
      <c r="T32" s="1625"/>
      <c r="U32" s="1625"/>
    </row>
    <row r="33" spans="2:21">
      <c r="B33" s="1532" t="s">
        <v>169</v>
      </c>
      <c r="C33" s="1533">
        <v>1138.4069999999999</v>
      </c>
      <c r="D33" s="1530">
        <v>4904.5590000000002</v>
      </c>
      <c r="E33" s="1530">
        <v>767.15499999999997</v>
      </c>
      <c r="F33" s="1531">
        <v>11.754</v>
      </c>
      <c r="G33" s="1532" t="s">
        <v>131</v>
      </c>
      <c r="H33" s="1533">
        <v>2000.067</v>
      </c>
      <c r="I33" s="1530">
        <v>8565.33</v>
      </c>
      <c r="J33" s="1530">
        <v>917.82299999999998</v>
      </c>
      <c r="K33" s="1531">
        <v>30.445</v>
      </c>
      <c r="P33" s="1625"/>
      <c r="Q33" s="1625"/>
      <c r="R33" s="1625"/>
      <c r="S33" s="1625"/>
      <c r="T33" s="1625"/>
      <c r="U33" s="1625"/>
    </row>
    <row r="34" spans="2:21">
      <c r="B34" s="198" t="s">
        <v>135</v>
      </c>
      <c r="C34" s="199">
        <v>695.20899999999995</v>
      </c>
      <c r="D34" s="1518">
        <v>3006.5909999999999</v>
      </c>
      <c r="E34" s="1518">
        <v>378.75299999999999</v>
      </c>
      <c r="F34" s="201">
        <v>11.019</v>
      </c>
      <c r="G34" s="198" t="s">
        <v>112</v>
      </c>
      <c r="H34" s="199">
        <v>615.35699999999997</v>
      </c>
      <c r="I34" s="1518">
        <v>2615.6080000000002</v>
      </c>
      <c r="J34" s="1518">
        <v>218.5</v>
      </c>
      <c r="K34" s="201">
        <v>2.6469999999999998</v>
      </c>
      <c r="P34" s="1625"/>
      <c r="Q34" s="1625"/>
      <c r="R34" s="1625"/>
      <c r="S34" s="1625"/>
      <c r="T34" s="1625"/>
      <c r="U34" s="1625"/>
    </row>
    <row r="35" spans="2:21">
      <c r="B35" s="1532" t="s">
        <v>132</v>
      </c>
      <c r="C35" s="1533">
        <v>492.45100000000002</v>
      </c>
      <c r="D35" s="1530">
        <v>2173.2359999999999</v>
      </c>
      <c r="E35" s="1530">
        <v>248.43</v>
      </c>
      <c r="F35" s="1531">
        <v>8.4610000000000003</v>
      </c>
      <c r="G35" s="1532" t="s">
        <v>105</v>
      </c>
      <c r="H35" s="1533">
        <v>305.10199999999998</v>
      </c>
      <c r="I35" s="1530">
        <v>1296.9880000000001</v>
      </c>
      <c r="J35" s="1530">
        <v>134.16</v>
      </c>
      <c r="K35" s="1531">
        <v>4.5670000000000002</v>
      </c>
      <c r="P35" s="1625"/>
      <c r="Q35" s="1625"/>
      <c r="R35" s="1625"/>
      <c r="S35" s="1625"/>
      <c r="T35" s="1625"/>
      <c r="U35" s="1625"/>
    </row>
    <row r="36" spans="2:21">
      <c r="B36" s="1532" t="s">
        <v>127</v>
      </c>
      <c r="C36" s="1533">
        <v>309.036</v>
      </c>
      <c r="D36" s="1530">
        <v>1337.1369999999999</v>
      </c>
      <c r="E36" s="1530">
        <v>222.37299999999999</v>
      </c>
      <c r="F36" s="1531">
        <v>2.3929999999999998</v>
      </c>
      <c r="G36" s="1532" t="s">
        <v>169</v>
      </c>
      <c r="H36" s="1533">
        <v>115.408</v>
      </c>
      <c r="I36" s="1530">
        <v>492.81700000000001</v>
      </c>
      <c r="J36" s="1530">
        <v>31.5</v>
      </c>
      <c r="K36" s="1531">
        <v>0.72899999999999998</v>
      </c>
      <c r="P36" s="1625"/>
      <c r="Q36" s="1625"/>
      <c r="R36" s="1625"/>
      <c r="S36" s="1625"/>
      <c r="T36" s="1625"/>
      <c r="U36" s="1625"/>
    </row>
    <row r="37" spans="2:21" ht="13.5" thickBot="1">
      <c r="B37" s="1542" t="s">
        <v>105</v>
      </c>
      <c r="C37" s="1543">
        <v>25.126000000000001</v>
      </c>
      <c r="D37" s="1540">
        <v>108.05200000000001</v>
      </c>
      <c r="E37" s="1540">
        <v>3.1</v>
      </c>
      <c r="F37" s="1541">
        <v>0.02</v>
      </c>
      <c r="G37" s="1542"/>
      <c r="H37" s="1543"/>
      <c r="I37" s="1540"/>
      <c r="J37" s="1540"/>
      <c r="K37" s="1541"/>
      <c r="P37" s="1625"/>
      <c r="Q37" s="1625"/>
      <c r="R37" s="1625"/>
      <c r="S37" s="1625"/>
      <c r="T37" s="1625"/>
      <c r="U37" s="1625"/>
    </row>
    <row r="38" spans="2:21">
      <c r="B38" s="730" t="s">
        <v>520</v>
      </c>
      <c r="P38" s="1625"/>
      <c r="Q38" s="1625"/>
      <c r="R38" s="1625"/>
      <c r="S38" s="1625"/>
      <c r="T38" s="1625"/>
      <c r="U38" s="1625"/>
    </row>
    <row r="39" spans="2:21">
      <c r="P39" s="1625"/>
      <c r="Q39" s="1625"/>
      <c r="R39" s="1625"/>
      <c r="S39" s="1625"/>
      <c r="T39" s="1625"/>
      <c r="U39" s="1625"/>
    </row>
    <row r="40" spans="2:21">
      <c r="P40" s="1625"/>
      <c r="Q40" s="1625"/>
      <c r="R40" s="1625"/>
      <c r="S40" s="1625"/>
      <c r="T40" s="1625"/>
      <c r="U40" s="1625"/>
    </row>
    <row r="41" spans="2:21">
      <c r="P41" s="1625"/>
      <c r="Q41" s="1625"/>
      <c r="R41" s="1625"/>
      <c r="S41" s="1625"/>
      <c r="T41" s="1625"/>
      <c r="U41" s="1625"/>
    </row>
    <row r="42" spans="2:21">
      <c r="P42" s="1625"/>
      <c r="Q42" s="1625"/>
      <c r="R42" s="1625"/>
      <c r="S42" s="1625"/>
      <c r="T42" s="1625"/>
      <c r="U42" s="1625"/>
    </row>
    <row r="43" spans="2:21">
      <c r="P43" s="1625"/>
      <c r="Q43" s="1625"/>
      <c r="R43" s="1625"/>
      <c r="S43" s="1625"/>
      <c r="T43" s="1625"/>
      <c r="U43" s="1625"/>
    </row>
    <row r="44" spans="2:21">
      <c r="P44" s="1625"/>
      <c r="Q44" s="1625"/>
      <c r="R44" s="1625"/>
      <c r="S44" s="1625"/>
      <c r="T44" s="1625"/>
      <c r="U44" s="1625"/>
    </row>
    <row r="45" spans="2:21">
      <c r="P45" s="1625"/>
      <c r="Q45" s="1625"/>
      <c r="R45" s="1625"/>
      <c r="S45" s="1625"/>
      <c r="T45" s="1625"/>
      <c r="U45" s="1625"/>
    </row>
    <row r="46" spans="2:21">
      <c r="P46" s="1625"/>
      <c r="Q46" s="1625"/>
      <c r="R46" s="1625"/>
      <c r="S46" s="1625"/>
      <c r="T46" s="1625"/>
      <c r="U46" s="1625"/>
    </row>
    <row r="47" spans="2:21">
      <c r="P47" s="1625"/>
      <c r="Q47" s="1625"/>
      <c r="R47" s="1625"/>
      <c r="S47" s="1625"/>
      <c r="T47" s="1625"/>
      <c r="U47" s="1625"/>
    </row>
    <row r="48" spans="2:21">
      <c r="P48" s="1625"/>
      <c r="Q48" s="1625"/>
      <c r="R48" s="1625"/>
      <c r="S48" s="1625"/>
      <c r="T48" s="1625"/>
      <c r="U48" s="1625"/>
    </row>
    <row r="49" spans="16:21">
      <c r="P49" s="1625"/>
      <c r="Q49" s="1625"/>
      <c r="R49" s="1625"/>
      <c r="S49" s="1625"/>
      <c r="T49" s="1625"/>
      <c r="U49" s="1625"/>
    </row>
    <row r="50" spans="16:21">
      <c r="P50" s="1625"/>
      <c r="Q50" s="1625"/>
      <c r="R50" s="1625"/>
      <c r="S50" s="1625"/>
      <c r="T50" s="1625"/>
      <c r="U50" s="1625"/>
    </row>
    <row r="51" spans="16:21">
      <c r="P51" s="1625"/>
      <c r="Q51" s="1625"/>
      <c r="R51" s="1625"/>
      <c r="S51" s="1625"/>
      <c r="T51" s="1625"/>
      <c r="U51" s="1625"/>
    </row>
    <row r="52" spans="16:21">
      <c r="P52" s="1625"/>
      <c r="Q52" s="1625"/>
      <c r="R52" s="1625"/>
      <c r="S52" s="1625"/>
      <c r="T52" s="1625"/>
      <c r="U52" s="1625"/>
    </row>
    <row r="53" spans="16:21">
      <c r="P53" s="1625"/>
      <c r="Q53" s="1625"/>
      <c r="R53" s="1625"/>
      <c r="S53" s="1625"/>
      <c r="T53" s="1625"/>
      <c r="U53" s="1625"/>
    </row>
    <row r="54" spans="16:21">
      <c r="P54" s="1625"/>
      <c r="Q54" s="1625"/>
      <c r="R54" s="1625"/>
      <c r="S54" s="1625"/>
      <c r="T54" s="1625"/>
      <c r="U54" s="1625"/>
    </row>
    <row r="55" spans="16:21">
      <c r="P55" s="1625"/>
      <c r="Q55" s="1625"/>
      <c r="R55" s="1625"/>
      <c r="S55" s="1625"/>
      <c r="T55" s="1625"/>
      <c r="U55" s="1625"/>
    </row>
    <row r="56" spans="16:21">
      <c r="P56" s="1625"/>
      <c r="Q56" s="1625"/>
      <c r="R56" s="1625"/>
      <c r="S56" s="1625"/>
      <c r="T56" s="1625"/>
      <c r="U56" s="1625"/>
    </row>
    <row r="57" spans="16:21">
      <c r="P57" s="1625"/>
      <c r="Q57" s="1625"/>
      <c r="R57" s="1625"/>
      <c r="S57" s="1625"/>
      <c r="T57" s="1625"/>
      <c r="U57" s="1625"/>
    </row>
    <row r="58" spans="16:21">
      <c r="P58" s="1625"/>
      <c r="Q58" s="1625"/>
      <c r="R58" s="1625"/>
      <c r="S58" s="1625"/>
      <c r="T58" s="1625"/>
      <c r="U58" s="1625"/>
    </row>
    <row r="59" spans="16:21">
      <c r="P59" s="1625"/>
      <c r="Q59" s="1625"/>
      <c r="R59" s="1625"/>
      <c r="S59" s="1625"/>
      <c r="T59" s="1625"/>
      <c r="U59" s="1625"/>
    </row>
    <row r="60" spans="16:21">
      <c r="P60" s="1625"/>
      <c r="Q60" s="1625"/>
      <c r="R60" s="1625"/>
      <c r="S60" s="1625"/>
      <c r="T60" s="1625"/>
      <c r="U60" s="1625"/>
    </row>
    <row r="61" spans="16:21">
      <c r="P61" s="1625"/>
      <c r="Q61" s="1625"/>
      <c r="R61" s="1625"/>
      <c r="S61" s="1625"/>
      <c r="T61" s="1625"/>
      <c r="U61" s="1625"/>
    </row>
    <row r="62" spans="16:21">
      <c r="P62" s="1625"/>
      <c r="Q62" s="1625"/>
      <c r="R62" s="1625"/>
      <c r="S62" s="1625"/>
      <c r="T62" s="1625"/>
      <c r="U62" s="1625"/>
    </row>
    <row r="63" spans="16:21">
      <c r="P63" s="1625"/>
      <c r="Q63" s="1625"/>
      <c r="R63" s="1625"/>
      <c r="S63" s="1625"/>
      <c r="T63" s="1625"/>
      <c r="U63" s="1625"/>
    </row>
    <row r="64" spans="16:21">
      <c r="P64" s="1625"/>
      <c r="Q64" s="1625"/>
      <c r="R64" s="1625"/>
      <c r="S64" s="1625"/>
      <c r="T64" s="1625"/>
      <c r="U64" s="1625"/>
    </row>
    <row r="65" spans="16:21">
      <c r="P65" s="1625"/>
      <c r="Q65" s="1625"/>
      <c r="R65" s="1625"/>
      <c r="S65" s="1625"/>
      <c r="T65" s="1625"/>
      <c r="U65" s="1625"/>
    </row>
    <row r="66" spans="16:21">
      <c r="P66" s="1625"/>
      <c r="Q66" s="1625"/>
      <c r="R66" s="1625"/>
      <c r="S66" s="1625"/>
      <c r="T66" s="1625"/>
      <c r="U66" s="1625"/>
    </row>
    <row r="67" spans="16:21">
      <c r="P67" s="1625"/>
      <c r="Q67" s="1625"/>
      <c r="R67" s="1625"/>
      <c r="S67" s="1625"/>
      <c r="T67" s="1625"/>
      <c r="U67" s="1625"/>
    </row>
    <row r="68" spans="16:21">
      <c r="P68" s="1625"/>
      <c r="Q68" s="1625"/>
      <c r="R68" s="1625"/>
      <c r="S68" s="1625"/>
      <c r="T68" s="1625"/>
      <c r="U68" s="1625"/>
    </row>
    <row r="69" spans="16:21">
      <c r="P69" s="1625"/>
      <c r="Q69" s="1625"/>
      <c r="R69" s="1625"/>
      <c r="S69" s="1625"/>
      <c r="T69" s="1625"/>
      <c r="U69" s="1625"/>
    </row>
    <row r="70" spans="16:21">
      <c r="P70" s="1625"/>
      <c r="Q70" s="1625"/>
      <c r="R70" s="1625"/>
      <c r="S70" s="1625"/>
      <c r="T70" s="1625"/>
      <c r="U70" s="1625"/>
    </row>
    <row r="71" spans="16:21">
      <c r="P71" s="1625"/>
      <c r="Q71" s="1625"/>
      <c r="R71" s="1625"/>
      <c r="S71" s="1625"/>
      <c r="T71" s="1625"/>
      <c r="U71" s="1625"/>
    </row>
    <row r="72" spans="16:21">
      <c r="P72" s="1625"/>
      <c r="Q72" s="1625"/>
      <c r="R72" s="1625"/>
      <c r="S72" s="1625"/>
      <c r="T72" s="1625"/>
      <c r="U72" s="1625"/>
    </row>
    <row r="73" spans="16:21">
      <c r="P73" s="1625"/>
      <c r="Q73" s="1625"/>
      <c r="R73" s="1625"/>
      <c r="S73" s="1625"/>
      <c r="T73" s="1625"/>
      <c r="U73" s="1625"/>
    </row>
    <row r="74" spans="16:21">
      <c r="P74" s="1625"/>
      <c r="Q74" s="1625"/>
      <c r="R74" s="1625"/>
      <c r="S74" s="1625"/>
      <c r="T74" s="1625"/>
      <c r="U74" s="1625"/>
    </row>
    <row r="75" spans="16:21">
      <c r="P75" s="1625"/>
      <c r="Q75" s="1625"/>
      <c r="R75" s="1625"/>
      <c r="S75" s="1625"/>
      <c r="T75" s="1625"/>
      <c r="U75" s="1625"/>
    </row>
    <row r="76" spans="16:21">
      <c r="P76" s="1625"/>
      <c r="Q76" s="1625"/>
      <c r="R76" s="1625"/>
      <c r="S76" s="1625"/>
      <c r="T76" s="1625"/>
      <c r="U76" s="1625"/>
    </row>
    <row r="77" spans="16:21">
      <c r="P77" s="1625"/>
      <c r="Q77" s="1625"/>
      <c r="R77" s="1625"/>
      <c r="S77" s="1625"/>
      <c r="T77" s="1625"/>
      <c r="U77" s="1625"/>
    </row>
    <row r="78" spans="16:21">
      <c r="P78" s="1625"/>
      <c r="Q78" s="1625"/>
      <c r="R78" s="1625"/>
      <c r="S78" s="1625"/>
      <c r="T78" s="1625"/>
      <c r="U78" s="1625"/>
    </row>
    <row r="79" spans="16:21">
      <c r="P79" s="1625"/>
      <c r="Q79" s="1625"/>
      <c r="R79" s="1625"/>
      <c r="S79" s="1625"/>
      <c r="T79" s="1625"/>
      <c r="U79" s="1625"/>
    </row>
    <row r="80" spans="16:21">
      <c r="P80" s="1625"/>
      <c r="Q80" s="1625"/>
      <c r="R80" s="1625"/>
      <c r="S80" s="1625"/>
      <c r="T80" s="1625"/>
      <c r="U80" s="1625"/>
    </row>
    <row r="81" spans="16:21">
      <c r="P81" s="1625"/>
      <c r="Q81" s="1625"/>
      <c r="R81" s="1625"/>
      <c r="S81" s="1625"/>
      <c r="T81" s="1625"/>
      <c r="U81" s="1625"/>
    </row>
    <row r="82" spans="16:21">
      <c r="P82" s="1625"/>
      <c r="Q82" s="1625"/>
      <c r="R82" s="1625"/>
      <c r="S82" s="1625"/>
      <c r="T82" s="1625"/>
      <c r="U82" s="1625"/>
    </row>
    <row r="83" spans="16:21">
      <c r="P83" s="1625"/>
      <c r="Q83" s="1625"/>
      <c r="R83" s="1625"/>
      <c r="S83" s="1625"/>
      <c r="T83" s="1625"/>
      <c r="U83" s="1625"/>
    </row>
    <row r="84" spans="16:21">
      <c r="P84" s="1625"/>
      <c r="Q84" s="1625"/>
      <c r="R84" s="1625"/>
      <c r="S84" s="1625"/>
      <c r="T84" s="1625"/>
      <c r="U84" s="1625"/>
    </row>
    <row r="85" spans="16:21">
      <c r="P85" s="1625"/>
      <c r="Q85" s="1625"/>
      <c r="R85" s="1625"/>
      <c r="S85" s="1625"/>
      <c r="T85" s="1625"/>
      <c r="U85" s="1625"/>
    </row>
    <row r="86" spans="16:21">
      <c r="P86" s="1625"/>
      <c r="Q86" s="1625"/>
      <c r="R86" s="1625"/>
      <c r="S86" s="1625"/>
      <c r="T86" s="1625"/>
      <c r="U86" s="1625"/>
    </row>
    <row r="87" spans="16:21">
      <c r="P87" s="1625"/>
      <c r="Q87" s="1625"/>
      <c r="R87" s="1625"/>
      <c r="S87" s="1625"/>
      <c r="T87" s="1625"/>
      <c r="U87" s="1625"/>
    </row>
    <row r="88" spans="16:21">
      <c r="P88" s="1625"/>
      <c r="Q88" s="1625"/>
      <c r="R88" s="1625"/>
      <c r="S88" s="1625"/>
      <c r="T88" s="1625"/>
      <c r="U88" s="1625"/>
    </row>
    <row r="89" spans="16:21">
      <c r="P89" s="1625"/>
      <c r="Q89" s="1625"/>
      <c r="R89" s="1625"/>
      <c r="S89" s="1625"/>
      <c r="T89" s="1625"/>
      <c r="U89" s="1625"/>
    </row>
    <row r="90" spans="16:21">
      <c r="P90" s="1625"/>
      <c r="Q90" s="1625"/>
      <c r="R90" s="1625"/>
      <c r="S90" s="1625"/>
      <c r="T90" s="1625"/>
      <c r="U90" s="1625"/>
    </row>
    <row r="91" spans="16:21">
      <c r="P91" s="1625"/>
      <c r="Q91" s="1625"/>
      <c r="R91" s="1625"/>
      <c r="S91" s="1625"/>
      <c r="T91" s="1625"/>
      <c r="U91" s="1625"/>
    </row>
    <row r="92" spans="16:21">
      <c r="P92" s="1625"/>
      <c r="Q92" s="1625"/>
      <c r="R92" s="1625"/>
      <c r="S92" s="1625"/>
      <c r="T92" s="1625"/>
      <c r="U92" s="1625"/>
    </row>
    <row r="93" spans="16:21">
      <c r="P93" s="1625"/>
      <c r="Q93" s="1625"/>
      <c r="R93" s="1625"/>
      <c r="S93" s="1625"/>
      <c r="T93" s="1625"/>
      <c r="U93" s="1625"/>
    </row>
    <row r="94" spans="16:21">
      <c r="P94" s="1625"/>
      <c r="Q94" s="1625"/>
      <c r="R94" s="1625"/>
      <c r="S94" s="1625"/>
      <c r="T94" s="1625"/>
      <c r="U94" s="1625"/>
    </row>
    <row r="95" spans="16:21">
      <c r="P95" s="1625"/>
      <c r="Q95" s="1625"/>
      <c r="R95" s="1625"/>
      <c r="S95" s="1625"/>
      <c r="T95" s="1625"/>
      <c r="U95" s="1625"/>
    </row>
    <row r="96" spans="16:21">
      <c r="P96" s="1625"/>
      <c r="Q96" s="1625"/>
      <c r="R96" s="1625"/>
      <c r="S96" s="1625"/>
      <c r="T96" s="1625"/>
      <c r="U96" s="1625"/>
    </row>
    <row r="97" spans="16:21">
      <c r="P97" s="1625"/>
      <c r="Q97" s="1625"/>
      <c r="R97" s="1625"/>
      <c r="S97" s="1625"/>
      <c r="T97" s="1625"/>
      <c r="U97" s="1625"/>
    </row>
    <row r="98" spans="16:21">
      <c r="P98" s="1625"/>
      <c r="Q98" s="1625"/>
      <c r="R98" s="1625"/>
      <c r="S98" s="1625"/>
      <c r="T98" s="1625"/>
      <c r="U98" s="1625"/>
    </row>
    <row r="99" spans="16:21">
      <c r="P99" s="1625"/>
      <c r="Q99" s="1625"/>
      <c r="R99" s="1625"/>
      <c r="S99" s="1625"/>
      <c r="T99" s="1625"/>
      <c r="U99" s="1625"/>
    </row>
    <row r="100" spans="16:21">
      <c r="P100" s="1625"/>
      <c r="Q100" s="1625"/>
      <c r="R100" s="1625"/>
      <c r="S100" s="1625"/>
      <c r="T100" s="1625"/>
      <c r="U100" s="1625"/>
    </row>
    <row r="101" spans="16:21">
      <c r="P101" s="1625"/>
      <c r="Q101" s="1625"/>
      <c r="R101" s="1625"/>
      <c r="S101" s="1625"/>
      <c r="T101" s="1625"/>
      <c r="U101" s="1625"/>
    </row>
    <row r="102" spans="16:21">
      <c r="P102" s="1625"/>
      <c r="Q102" s="1625"/>
      <c r="R102" s="1625"/>
      <c r="S102" s="1625"/>
      <c r="T102" s="1625"/>
      <c r="U102" s="1625"/>
    </row>
    <row r="103" spans="16:21">
      <c r="P103" s="1625"/>
      <c r="Q103" s="1625"/>
      <c r="R103" s="1625"/>
      <c r="S103" s="1625"/>
      <c r="T103" s="1625"/>
      <c r="U103" s="1625"/>
    </row>
    <row r="104" spans="16:21">
      <c r="P104" s="1625"/>
      <c r="Q104" s="1625"/>
      <c r="R104" s="1625"/>
      <c r="S104" s="1625"/>
      <c r="T104" s="1625"/>
      <c r="U104" s="1625"/>
    </row>
    <row r="105" spans="16:21">
      <c r="P105" s="1625"/>
      <c r="Q105" s="1625"/>
      <c r="R105" s="1625"/>
      <c r="S105" s="1625"/>
      <c r="T105" s="1625"/>
      <c r="U105" s="1625"/>
    </row>
    <row r="106" spans="16:21">
      <c r="P106" s="1625"/>
      <c r="Q106" s="1625"/>
      <c r="R106" s="1625"/>
      <c r="S106" s="1625"/>
      <c r="T106" s="1625"/>
      <c r="U106" s="1625"/>
    </row>
    <row r="107" spans="16:21">
      <c r="P107" s="1625"/>
      <c r="Q107" s="1625"/>
      <c r="R107" s="1625"/>
      <c r="S107" s="1625"/>
      <c r="T107" s="1625"/>
      <c r="U107" s="1625"/>
    </row>
    <row r="108" spans="16:21">
      <c r="P108" s="1625"/>
      <c r="Q108" s="1625"/>
      <c r="R108" s="1625"/>
      <c r="S108" s="1625"/>
      <c r="T108" s="1625"/>
      <c r="U108" s="1625"/>
    </row>
    <row r="109" spans="16:21">
      <c r="P109" s="1625"/>
      <c r="Q109" s="1625"/>
      <c r="R109" s="1625"/>
      <c r="S109" s="1625"/>
      <c r="T109" s="1625"/>
      <c r="U109" s="162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642"/>
      <c r="Q1" s="1642"/>
      <c r="R1" s="1642"/>
      <c r="S1" s="1642"/>
      <c r="T1" s="1642"/>
      <c r="U1" s="1642"/>
      <c r="V1" s="1642"/>
      <c r="W1" s="1642"/>
      <c r="X1" s="1642"/>
      <c r="Y1" s="1642"/>
      <c r="Z1" s="1642"/>
      <c r="AA1" s="1642"/>
      <c r="AB1" s="1642"/>
      <c r="AC1" s="1642"/>
      <c r="AD1" s="1642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643" t="s">
        <v>453</v>
      </c>
      <c r="B3" s="1644"/>
      <c r="C3" s="1644"/>
      <c r="D3" s="1644"/>
      <c r="E3" s="1644"/>
      <c r="F3" s="1644"/>
      <c r="G3" s="1644"/>
      <c r="H3" s="1644"/>
      <c r="I3" s="1644"/>
      <c r="J3" s="1644"/>
      <c r="K3" s="1644"/>
      <c r="L3" s="1645"/>
      <c r="M3" s="1643">
        <v>2016</v>
      </c>
      <c r="N3" s="1644"/>
      <c r="O3" s="1645"/>
      <c r="P3" s="1643">
        <v>2015</v>
      </c>
      <c r="Q3" s="1644"/>
      <c r="R3" s="1645"/>
      <c r="S3" s="1643">
        <v>2014</v>
      </c>
      <c r="T3" s="1644"/>
      <c r="U3" s="1645"/>
      <c r="V3" s="1643">
        <v>2013</v>
      </c>
      <c r="W3" s="1644"/>
      <c r="X3" s="1645"/>
      <c r="Y3" s="1643">
        <v>2012</v>
      </c>
      <c r="Z3" s="1644"/>
      <c r="AA3" s="1645"/>
      <c r="AB3" s="1643">
        <v>2011</v>
      </c>
      <c r="AC3" s="1644"/>
      <c r="AD3" s="1645"/>
      <c r="AE3" s="1643">
        <v>2010</v>
      </c>
      <c r="AF3" s="1644"/>
      <c r="AG3" s="1645"/>
      <c r="AH3" s="1643">
        <v>2009</v>
      </c>
      <c r="AI3" s="1644"/>
      <c r="AJ3" s="1645"/>
      <c r="AK3" s="863"/>
      <c r="AL3" s="864">
        <v>2008</v>
      </c>
      <c r="AM3" s="865"/>
      <c r="AN3" s="863"/>
      <c r="AO3" s="864">
        <v>2007</v>
      </c>
      <c r="AP3" s="865"/>
      <c r="AQ3" s="1649">
        <v>2006</v>
      </c>
      <c r="AR3" s="1650"/>
      <c r="AS3" s="1651"/>
      <c r="AT3" s="1649">
        <v>2005</v>
      </c>
      <c r="AU3" s="1650"/>
      <c r="AV3" s="1651"/>
      <c r="AW3" s="1089"/>
      <c r="AX3" s="1652">
        <v>2004</v>
      </c>
      <c r="AY3" s="1653"/>
      <c r="AZ3" s="1654"/>
      <c r="BA3" s="1646">
        <v>2003</v>
      </c>
      <c r="BB3" s="1647"/>
      <c r="BC3" s="1648"/>
    </row>
    <row r="4" spans="1:55" ht="24.75" customHeight="1">
      <c r="A4" s="88" t="s">
        <v>2</v>
      </c>
      <c r="B4" s="1635" t="s">
        <v>160</v>
      </c>
      <c r="C4" s="1636"/>
      <c r="D4" s="1636"/>
      <c r="E4" s="1636"/>
      <c r="F4" s="1636"/>
      <c r="G4" s="1636"/>
      <c r="H4" s="1655"/>
      <c r="I4" s="1357" t="s">
        <v>210</v>
      </c>
      <c r="J4" s="1358" t="s">
        <v>4</v>
      </c>
      <c r="K4" s="1359" t="s">
        <v>5</v>
      </c>
      <c r="L4" s="1360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637"/>
      <c r="C5" s="1638"/>
      <c r="D5" s="1638"/>
      <c r="E5" s="1638"/>
      <c r="F5" s="1638"/>
      <c r="G5" s="1638"/>
      <c r="H5" s="1656"/>
      <c r="I5" s="1361" t="s">
        <v>452</v>
      </c>
      <c r="J5" s="1362" t="s">
        <v>8</v>
      </c>
      <c r="K5" s="1363" t="s">
        <v>9</v>
      </c>
      <c r="L5" s="1364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5" t="s">
        <v>18</v>
      </c>
      <c r="J6" s="1366" t="s">
        <v>10</v>
      </c>
      <c r="K6" s="1367" t="s">
        <v>215</v>
      </c>
      <c r="L6" s="1368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639" t="s">
        <v>11</v>
      </c>
      <c r="B7" s="1640"/>
      <c r="C7" s="1640"/>
      <c r="D7" s="1640"/>
      <c r="E7" s="1640"/>
      <c r="F7" s="1640"/>
      <c r="G7" s="1640"/>
      <c r="H7" s="1640"/>
      <c r="I7" s="1640"/>
      <c r="J7" s="1640"/>
      <c r="K7" s="1640"/>
      <c r="L7" s="1640"/>
      <c r="M7" s="1640"/>
      <c r="N7" s="1640"/>
      <c r="O7" s="1640"/>
      <c r="P7" s="1640"/>
      <c r="Q7" s="1640"/>
      <c r="R7" s="1640"/>
      <c r="S7" s="1640"/>
      <c r="T7" s="1640"/>
      <c r="U7" s="1640"/>
      <c r="V7" s="1640"/>
      <c r="W7" s="1640"/>
      <c r="X7" s="1640"/>
      <c r="Y7" s="1640"/>
      <c r="Z7" s="1640"/>
      <c r="AA7" s="1640"/>
      <c r="AB7" s="1640"/>
      <c r="AC7" s="1640"/>
      <c r="AD7" s="1641"/>
      <c r="AE7" s="1640"/>
      <c r="AF7" s="1640"/>
      <c r="AG7" s="1641"/>
      <c r="AH7" s="1640"/>
      <c r="AI7" s="1640"/>
      <c r="AJ7" s="1640"/>
      <c r="AK7" s="1640"/>
      <c r="AL7" s="1640"/>
      <c r="AM7" s="1640"/>
      <c r="AN7" s="1640"/>
      <c r="AO7" s="1640"/>
      <c r="AP7" s="1641"/>
      <c r="AQ7" s="1640"/>
      <c r="AR7" s="1640"/>
      <c r="AS7" s="1640"/>
      <c r="AT7" s="1640"/>
      <c r="AU7" s="1640"/>
      <c r="AV7" s="1641"/>
      <c r="AW7" s="1640"/>
      <c r="AX7" s="1640"/>
      <c r="AY7" s="1640"/>
      <c r="AZ7" s="1640"/>
      <c r="BA7" s="1640"/>
      <c r="BB7" s="1640"/>
      <c r="BC7" s="1641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69">
        <v>6.9129004127667049</v>
      </c>
      <c r="J8" s="1369">
        <v>61.28</v>
      </c>
      <c r="K8" s="1369">
        <v>92.1</v>
      </c>
      <c r="L8" s="1369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70">
        <v>7.310081321263552</v>
      </c>
      <c r="J9" s="1370">
        <v>57.54</v>
      </c>
      <c r="K9" s="1370">
        <v>93.5</v>
      </c>
      <c r="L9" s="1370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70">
        <v>8.6614922356106661</v>
      </c>
      <c r="J10" s="1370">
        <v>53.29</v>
      </c>
      <c r="K10" s="1370">
        <v>95.3</v>
      </c>
      <c r="L10" s="1370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70">
        <v>11.000629623005514</v>
      </c>
      <c r="J11" s="1370">
        <v>48.35</v>
      </c>
      <c r="K11" s="1370">
        <v>97</v>
      </c>
      <c r="L11" s="1370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70">
        <v>15.309113007636011</v>
      </c>
      <c r="J12" s="1370">
        <v>43.52</v>
      </c>
      <c r="K12" s="1370">
        <v>100</v>
      </c>
      <c r="L12" s="1370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70">
        <v>19.237507723838753</v>
      </c>
      <c r="J13" s="1370">
        <v>38.409999999999997</v>
      </c>
      <c r="K13" s="1370">
        <v>101.9</v>
      </c>
      <c r="L13" s="1370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1">
        <v>8.0280512898237113</v>
      </c>
      <c r="J14" s="1371">
        <v>57.58</v>
      </c>
      <c r="K14" s="1371">
        <v>93.5</v>
      </c>
      <c r="L14" s="1371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630" t="s">
        <v>46</v>
      </c>
      <c r="B15" s="1631"/>
      <c r="C15" s="1631"/>
      <c r="D15" s="1631"/>
      <c r="E15" s="1631"/>
      <c r="F15" s="1631"/>
      <c r="G15" s="1631"/>
      <c r="H15" s="1631"/>
      <c r="I15" s="1631"/>
      <c r="J15" s="1631"/>
      <c r="K15" s="1631"/>
      <c r="L15" s="1631"/>
      <c r="M15" s="1631"/>
      <c r="N15" s="1631"/>
      <c r="O15" s="1631"/>
      <c r="P15" s="1631"/>
      <c r="Q15" s="1631"/>
      <c r="R15" s="1631"/>
      <c r="S15" s="1631"/>
      <c r="T15" s="1631"/>
      <c r="U15" s="1631"/>
      <c r="V15" s="1631"/>
      <c r="W15" s="1631"/>
      <c r="X15" s="1631"/>
      <c r="Y15" s="1631"/>
      <c r="Z15" s="1631"/>
      <c r="AA15" s="1631"/>
      <c r="AB15" s="1631"/>
      <c r="AC15" s="1631"/>
      <c r="AD15" s="1634"/>
      <c r="AE15" s="1631"/>
      <c r="AF15" s="1631"/>
      <c r="AG15" s="1634"/>
      <c r="AH15" s="1631"/>
      <c r="AI15" s="1631"/>
      <c r="AJ15" s="1631"/>
      <c r="AK15" s="1631"/>
      <c r="AL15" s="1631"/>
      <c r="AM15" s="1631"/>
      <c r="AN15" s="1631"/>
      <c r="AO15" s="1631"/>
      <c r="AP15" s="1634"/>
      <c r="AQ15" s="1631"/>
      <c r="AR15" s="1631"/>
      <c r="AS15" s="1631"/>
      <c r="AT15" s="1631"/>
      <c r="AU15" s="1631"/>
      <c r="AV15" s="1634"/>
      <c r="AW15" s="1631"/>
      <c r="AX15" s="1631"/>
      <c r="AY15" s="1631"/>
      <c r="AZ15" s="1631"/>
      <c r="BA15" s="1631"/>
      <c r="BB15" s="1631"/>
      <c r="BC15" s="1634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69">
        <v>6.6881404350701112</v>
      </c>
      <c r="J16" s="1369">
        <v>61.12</v>
      </c>
      <c r="K16" s="1369">
        <v>91.8</v>
      </c>
      <c r="L16" s="1369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70">
        <v>7.1032652929265652</v>
      </c>
      <c r="J17" s="1370">
        <v>57.82</v>
      </c>
      <c r="K17" s="1370">
        <v>92.2</v>
      </c>
      <c r="L17" s="1370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70">
        <v>8.5928509527717729</v>
      </c>
      <c r="J18" s="1370">
        <v>53.26</v>
      </c>
      <c r="K18" s="1370">
        <v>94.6</v>
      </c>
      <c r="L18" s="1370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70">
        <v>10.05269153722819</v>
      </c>
      <c r="J19" s="1370">
        <v>48.25</v>
      </c>
      <c r="K19" s="1370">
        <v>96</v>
      </c>
      <c r="L19" s="1370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70">
        <v>11.147694211368655</v>
      </c>
      <c r="J20" s="1370">
        <v>43.35</v>
      </c>
      <c r="K20" s="1370">
        <v>96.5</v>
      </c>
      <c r="L20" s="1370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70">
        <v>11.402648557518948</v>
      </c>
      <c r="J21" s="1370">
        <v>38.39</v>
      </c>
      <c r="K21" s="1370">
        <v>93.4</v>
      </c>
      <c r="L21" s="1370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1">
        <v>7.5973597569098663</v>
      </c>
      <c r="J22" s="1371">
        <v>57.84</v>
      </c>
      <c r="K22" s="1371">
        <v>92.5</v>
      </c>
      <c r="L22" s="1371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630" t="s">
        <v>47</v>
      </c>
      <c r="B23" s="1631"/>
      <c r="C23" s="1631"/>
      <c r="D23" s="1631"/>
      <c r="E23" s="1631"/>
      <c r="F23" s="1631"/>
      <c r="G23" s="1631"/>
      <c r="H23" s="1631"/>
      <c r="I23" s="1631"/>
      <c r="J23" s="1631"/>
      <c r="K23" s="1631"/>
      <c r="L23" s="1631"/>
      <c r="M23" s="1631"/>
      <c r="N23" s="1631"/>
      <c r="O23" s="1631"/>
      <c r="P23" s="1631"/>
      <c r="Q23" s="1631"/>
      <c r="R23" s="1631"/>
      <c r="S23" s="1631"/>
      <c r="T23" s="1631"/>
      <c r="U23" s="1631"/>
      <c r="V23" s="1631"/>
      <c r="W23" s="1631"/>
      <c r="X23" s="1631"/>
      <c r="Y23" s="1631"/>
      <c r="Z23" s="1631"/>
      <c r="AA23" s="1631"/>
      <c r="AB23" s="1631"/>
      <c r="AC23" s="1631"/>
      <c r="AD23" s="1634"/>
      <c r="AE23" s="1631"/>
      <c r="AF23" s="1631"/>
      <c r="AG23" s="1634"/>
      <c r="AH23" s="1631"/>
      <c r="AI23" s="1631"/>
      <c r="AJ23" s="1631"/>
      <c r="AK23" s="1631"/>
      <c r="AL23" s="1631"/>
      <c r="AM23" s="1631"/>
      <c r="AN23" s="1631"/>
      <c r="AO23" s="1631"/>
      <c r="AP23" s="1634"/>
      <c r="AQ23" s="1631"/>
      <c r="AR23" s="1631"/>
      <c r="AS23" s="1631"/>
      <c r="AT23" s="1631"/>
      <c r="AU23" s="1631"/>
      <c r="AV23" s="1634"/>
      <c r="AW23" s="1631"/>
      <c r="AX23" s="1631"/>
      <c r="AY23" s="1631"/>
      <c r="AZ23" s="1631"/>
      <c r="BA23" s="1631"/>
      <c r="BB23" s="1631"/>
      <c r="BC23" s="1634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69">
        <v>5.453542921025484</v>
      </c>
      <c r="J24" s="1369">
        <v>61.2</v>
      </c>
      <c r="K24" s="1369">
        <v>92.2</v>
      </c>
      <c r="L24" s="1369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70">
        <v>6.5858445352628747</v>
      </c>
      <c r="J25" s="1370">
        <v>57.03</v>
      </c>
      <c r="K25" s="1370">
        <v>94.1</v>
      </c>
      <c r="L25" s="1370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70">
        <v>7.6327561246053364</v>
      </c>
      <c r="J26" s="1370">
        <v>53.27</v>
      </c>
      <c r="K26" s="1370">
        <v>95.4</v>
      </c>
      <c r="L26" s="1370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70">
        <v>10.036910415759651</v>
      </c>
      <c r="J27" s="1370">
        <v>48.3</v>
      </c>
      <c r="K27" s="1370">
        <v>96.1</v>
      </c>
      <c r="L27" s="1370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70">
        <v>14.840305168186521</v>
      </c>
      <c r="J28" s="1370">
        <v>43.45</v>
      </c>
      <c r="K28" s="1370">
        <v>97.6</v>
      </c>
      <c r="L28" s="1370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70">
        <v>11.30141459278785</v>
      </c>
      <c r="J29" s="1370">
        <v>37.58</v>
      </c>
      <c r="K29" s="1370">
        <v>95.2</v>
      </c>
      <c r="L29" s="1370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1">
        <v>7.4423507775630764</v>
      </c>
      <c r="J30" s="1371">
        <v>57.28</v>
      </c>
      <c r="K30" s="1371">
        <v>93.9</v>
      </c>
      <c r="L30" s="1371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630" t="s">
        <v>189</v>
      </c>
      <c r="B31" s="1631"/>
      <c r="C31" s="1631"/>
      <c r="D31" s="1631"/>
      <c r="E31" s="1631"/>
      <c r="F31" s="1631"/>
      <c r="G31" s="1631"/>
      <c r="H31" s="1631"/>
      <c r="I31" s="1632"/>
      <c r="J31" s="1632"/>
      <c r="K31" s="1632"/>
      <c r="L31" s="1632"/>
      <c r="M31" s="1632"/>
      <c r="N31" s="1632"/>
      <c r="O31" s="1632"/>
      <c r="P31" s="1632"/>
      <c r="Q31" s="1632"/>
      <c r="R31" s="1632"/>
      <c r="S31" s="1632"/>
      <c r="T31" s="1632"/>
      <c r="U31" s="1632"/>
      <c r="V31" s="1632"/>
      <c r="W31" s="1632"/>
      <c r="X31" s="1632"/>
      <c r="Y31" s="1632"/>
      <c r="Z31" s="1632"/>
      <c r="AA31" s="1632"/>
      <c r="AB31" s="1632"/>
      <c r="AC31" s="1632"/>
      <c r="AD31" s="1633"/>
      <c r="AE31" s="1632"/>
      <c r="AF31" s="1632"/>
      <c r="AG31" s="1633"/>
      <c r="AH31" s="1632"/>
      <c r="AI31" s="1632"/>
      <c r="AJ31" s="1632"/>
      <c r="AK31" s="1632"/>
      <c r="AL31" s="1632"/>
      <c r="AM31" s="1632"/>
      <c r="AN31" s="1632"/>
      <c r="AO31" s="1632"/>
      <c r="AP31" s="1633"/>
      <c r="AQ31" s="1632"/>
      <c r="AR31" s="1632"/>
      <c r="AS31" s="1632"/>
      <c r="AT31" s="1632"/>
      <c r="AU31" s="1632"/>
      <c r="AV31" s="1633"/>
      <c r="AW31" s="1632"/>
      <c r="AX31" s="1632"/>
      <c r="AY31" s="1632"/>
      <c r="AZ31" s="1632"/>
      <c r="BA31" s="1632"/>
      <c r="BB31" s="1632"/>
      <c r="BC31" s="1633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69">
        <v>7.9204541624063234</v>
      </c>
      <c r="J32" s="1369">
        <v>61.27</v>
      </c>
      <c r="K32" s="1369">
        <v>92.6</v>
      </c>
      <c r="L32" s="1369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70">
        <v>7.9451260778521773</v>
      </c>
      <c r="J33" s="1370">
        <v>57.79</v>
      </c>
      <c r="K33" s="1370">
        <v>93.8</v>
      </c>
      <c r="L33" s="1370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70">
        <v>9.583265942584287</v>
      </c>
      <c r="J34" s="1370">
        <v>53.14</v>
      </c>
      <c r="K34" s="1370">
        <v>95.5</v>
      </c>
      <c r="L34" s="1370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70">
        <v>11.170830366743335</v>
      </c>
      <c r="J35" s="1370">
        <v>48.09</v>
      </c>
      <c r="K35" s="1370">
        <v>97.2</v>
      </c>
      <c r="L35" s="1370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70">
        <v>15.247427535142839</v>
      </c>
      <c r="J36" s="1370">
        <v>43.26</v>
      </c>
      <c r="K36" s="1370">
        <v>99.6</v>
      </c>
      <c r="L36" s="1370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70">
        <v>25.626631390565713</v>
      </c>
      <c r="J37" s="1370">
        <v>37.25</v>
      </c>
      <c r="K37" s="1370">
        <v>97.3</v>
      </c>
      <c r="L37" s="1370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1">
        <v>8.5152389411847658</v>
      </c>
      <c r="J38" s="1371">
        <v>57.78</v>
      </c>
      <c r="K38" s="1371">
        <v>93.8</v>
      </c>
      <c r="L38" s="1371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630" t="s">
        <v>48</v>
      </c>
      <c r="B39" s="1631"/>
      <c r="C39" s="1631"/>
      <c r="D39" s="1631"/>
      <c r="E39" s="1631"/>
      <c r="F39" s="1631"/>
      <c r="G39" s="1631"/>
      <c r="H39" s="1631"/>
      <c r="I39" s="1631"/>
      <c r="J39" s="1631"/>
      <c r="K39" s="1631"/>
      <c r="L39" s="1631"/>
      <c r="M39" s="1631"/>
      <c r="N39" s="1631"/>
      <c r="O39" s="1631"/>
      <c r="P39" s="1631"/>
      <c r="Q39" s="1631"/>
      <c r="R39" s="1631"/>
      <c r="S39" s="1631"/>
      <c r="T39" s="1631"/>
      <c r="U39" s="1631"/>
      <c r="V39" s="1631"/>
      <c r="W39" s="1631"/>
      <c r="X39" s="1631"/>
      <c r="Y39" s="1631"/>
      <c r="Z39" s="1631"/>
      <c r="AA39" s="1631"/>
      <c r="AB39" s="1631"/>
      <c r="AC39" s="1631"/>
      <c r="AD39" s="1634"/>
      <c r="AE39" s="1631"/>
      <c r="AF39" s="1631"/>
      <c r="AG39" s="1634"/>
      <c r="AH39" s="1631"/>
      <c r="AI39" s="1631"/>
      <c r="AJ39" s="1631"/>
      <c r="AK39" s="1631"/>
      <c r="AL39" s="1631"/>
      <c r="AM39" s="1631"/>
      <c r="AN39" s="1631"/>
      <c r="AO39" s="1631"/>
      <c r="AP39" s="1634"/>
      <c r="AQ39" s="1631"/>
      <c r="AR39" s="1631"/>
      <c r="AS39" s="1631"/>
      <c r="AT39" s="1631"/>
      <c r="AU39" s="1631"/>
      <c r="AV39" s="1634"/>
      <c r="AW39" s="1631"/>
      <c r="AX39" s="1631"/>
      <c r="AY39" s="1631"/>
      <c r="AZ39" s="1631"/>
      <c r="BA39" s="1631"/>
      <c r="BB39" s="1631"/>
      <c r="BC39" s="1634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69">
        <v>7.5824797004517528</v>
      </c>
      <c r="J40" s="1369">
        <v>61.45</v>
      </c>
      <c r="K40" s="1369">
        <v>91.9</v>
      </c>
      <c r="L40" s="1369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70">
        <v>8.138087484701833</v>
      </c>
      <c r="J41" s="1370">
        <v>57.83</v>
      </c>
      <c r="K41" s="1370">
        <v>93.7</v>
      </c>
      <c r="L41" s="1370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70">
        <v>9.3137856102304735</v>
      </c>
      <c r="J42" s="1370">
        <v>53.4</v>
      </c>
      <c r="K42" s="1370">
        <v>95.4</v>
      </c>
      <c r="L42" s="1370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70">
        <v>12.002436151441186</v>
      </c>
      <c r="J43" s="1370">
        <v>48.53</v>
      </c>
      <c r="K43" s="1370">
        <v>98</v>
      </c>
      <c r="L43" s="1370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70">
        <v>16.247876607026051</v>
      </c>
      <c r="J44" s="1370">
        <v>43.69</v>
      </c>
      <c r="K44" s="1370">
        <v>102.6</v>
      </c>
      <c r="L44" s="1370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70">
        <v>18.94813702543896</v>
      </c>
      <c r="J45" s="1370">
        <v>38.75</v>
      </c>
      <c r="K45" s="1370">
        <v>104.7</v>
      </c>
      <c r="L45" s="1370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1">
        <v>8.7174997343457949</v>
      </c>
      <c r="J46" s="1371">
        <v>57.67</v>
      </c>
      <c r="K46" s="1371">
        <v>93.7</v>
      </c>
      <c r="L46" s="1371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8" style="703" customWidth="1"/>
    <col min="2" max="2" width="21.28515625" style="703" customWidth="1"/>
    <col min="3" max="4" width="11.140625" style="703" customWidth="1"/>
    <col min="5" max="5" width="13.5703125" style="703" customWidth="1"/>
    <col min="6" max="6" width="21.5703125" style="703" customWidth="1"/>
    <col min="7" max="7" width="10.28515625" style="703" customWidth="1"/>
    <col min="8" max="8" width="10.85546875" style="703" customWidth="1"/>
    <col min="9" max="9" width="12.42578125" style="703" customWidth="1"/>
    <col min="10" max="10" width="7.140625" style="703" customWidth="1"/>
    <col min="11" max="11" width="23.140625" style="1449" customWidth="1"/>
    <col min="12" max="12" width="10.7109375" style="1449" customWidth="1"/>
    <col min="13" max="13" width="10.140625" style="1449" customWidth="1"/>
    <col min="14" max="14" width="13.140625" style="1449" customWidth="1"/>
    <col min="15" max="15" width="18.7109375" style="703" customWidth="1"/>
    <col min="16" max="16" width="10.85546875" style="703" customWidth="1"/>
    <col min="17" max="17" width="10.5703125" style="703" customWidth="1"/>
    <col min="18" max="18" width="13.28515625" style="703" customWidth="1"/>
    <col min="19" max="19" width="6.7109375" style="703" customWidth="1"/>
    <col min="20" max="238" width="9.140625" style="703" customWidth="1"/>
    <col min="239" max="239" width="2.5703125" style="703" customWidth="1"/>
    <col min="240" max="240" width="21.28515625" style="703" customWidth="1"/>
    <col min="241" max="241" width="11.140625" style="703" customWidth="1"/>
    <col min="242" max="242" width="10.28515625" style="703" customWidth="1"/>
    <col min="243" max="243" width="9.85546875" style="703" customWidth="1"/>
    <col min="244" max="244" width="21.5703125" style="703" customWidth="1"/>
    <col min="245" max="245" width="10.7109375" style="703" customWidth="1"/>
    <col min="246" max="16384" width="9.7109375" style="703"/>
  </cols>
  <sheetData>
    <row r="1" spans="2:18" ht="28.5" customHeight="1">
      <c r="B1" s="699" t="s">
        <v>505</v>
      </c>
      <c r="C1" s="700"/>
      <c r="D1" s="700"/>
      <c r="E1" s="700"/>
      <c r="F1" s="700"/>
      <c r="G1" s="700"/>
      <c r="H1" s="700"/>
      <c r="I1" s="700"/>
      <c r="J1" s="701"/>
      <c r="N1" s="703"/>
    </row>
    <row r="2" spans="2:18" ht="18.75" customHeight="1">
      <c r="G2" s="726"/>
      <c r="H2" s="726"/>
      <c r="N2" s="703"/>
    </row>
    <row r="3" spans="2:18" ht="29.25" customHeight="1">
      <c r="B3" s="706" t="s">
        <v>506</v>
      </c>
      <c r="C3" s="706"/>
      <c r="D3" s="706"/>
      <c r="E3" s="706"/>
      <c r="F3" s="706"/>
      <c r="G3" s="706"/>
      <c r="H3" s="706"/>
      <c r="I3" s="706"/>
      <c r="J3" s="706"/>
      <c r="K3" s="706" t="s">
        <v>507</v>
      </c>
      <c r="L3" s="706"/>
      <c r="M3" s="706"/>
      <c r="N3" s="706"/>
      <c r="O3" s="706"/>
      <c r="P3" s="706"/>
      <c r="Q3" s="706"/>
      <c r="R3" s="706"/>
    </row>
    <row r="4" spans="2:18" ht="13.5" thickBot="1">
      <c r="K4" s="703"/>
      <c r="L4" s="703"/>
      <c r="M4" s="703"/>
      <c r="N4" s="703"/>
    </row>
    <row r="5" spans="2:18" ht="21" thickBot="1">
      <c r="B5" s="710" t="s">
        <v>166</v>
      </c>
      <c r="C5" s="711"/>
      <c r="D5" s="711"/>
      <c r="E5" s="711"/>
      <c r="F5" s="711"/>
      <c r="G5" s="711"/>
      <c r="H5" s="711"/>
      <c r="I5" s="712"/>
      <c r="K5" s="710" t="s">
        <v>206</v>
      </c>
      <c r="L5" s="710"/>
      <c r="M5" s="711"/>
      <c r="N5" s="711"/>
      <c r="O5" s="711"/>
      <c r="P5" s="711"/>
      <c r="Q5" s="711"/>
      <c r="R5" s="712"/>
    </row>
    <row r="6" spans="2:18" ht="16.5" thickBot="1">
      <c r="B6" s="713" t="s">
        <v>508</v>
      </c>
      <c r="C6" s="714"/>
      <c r="D6" s="715"/>
      <c r="E6" s="716"/>
      <c r="F6" s="713" t="s">
        <v>509</v>
      </c>
      <c r="G6" s="714"/>
      <c r="H6" s="715"/>
      <c r="I6" s="716"/>
      <c r="K6" s="1492" t="s">
        <v>510</v>
      </c>
      <c r="L6" s="1492"/>
      <c r="M6" s="716"/>
      <c r="N6" s="713"/>
      <c r="O6" s="714" t="s">
        <v>509</v>
      </c>
      <c r="P6" s="715"/>
      <c r="Q6" s="716"/>
      <c r="R6" s="716"/>
    </row>
    <row r="7" spans="2:18" ht="43.5" thickBot="1">
      <c r="B7" s="717" t="s">
        <v>207</v>
      </c>
      <c r="C7" s="718" t="s">
        <v>204</v>
      </c>
      <c r="D7" s="719" t="s">
        <v>208</v>
      </c>
      <c r="E7" s="720" t="s">
        <v>170</v>
      </c>
      <c r="F7" s="721" t="s">
        <v>207</v>
      </c>
      <c r="G7" s="718" t="s">
        <v>204</v>
      </c>
      <c r="H7" s="719" t="s">
        <v>208</v>
      </c>
      <c r="I7" s="720" t="s">
        <v>170</v>
      </c>
      <c r="K7" s="1493" t="s">
        <v>207</v>
      </c>
      <c r="L7" s="1494" t="s">
        <v>204</v>
      </c>
      <c r="M7" s="1495" t="s">
        <v>208</v>
      </c>
      <c r="N7" s="1496" t="s">
        <v>170</v>
      </c>
      <c r="O7" s="1497" t="s">
        <v>207</v>
      </c>
      <c r="P7" s="1498" t="s">
        <v>204</v>
      </c>
      <c r="Q7" s="1495" t="s">
        <v>208</v>
      </c>
      <c r="R7" s="1496" t="s">
        <v>170</v>
      </c>
    </row>
    <row r="8" spans="2:18" ht="15" thickBot="1">
      <c r="B8" s="722" t="s">
        <v>167</v>
      </c>
      <c r="C8" s="195">
        <v>796322.95299999998</v>
      </c>
      <c r="D8" s="1499">
        <v>3462471.577</v>
      </c>
      <c r="E8" s="197">
        <v>437016.13500000001</v>
      </c>
      <c r="F8" s="1500" t="s">
        <v>167</v>
      </c>
      <c r="G8" s="195">
        <v>974825.59600000002</v>
      </c>
      <c r="H8" s="1499">
        <v>4162520.4670000002</v>
      </c>
      <c r="I8" s="197">
        <v>484480.65500000003</v>
      </c>
      <c r="K8" s="1501" t="s">
        <v>167</v>
      </c>
      <c r="L8" s="1502">
        <v>1315110.882</v>
      </c>
      <c r="M8" s="1499">
        <v>5717202.9579999996</v>
      </c>
      <c r="N8" s="197">
        <v>689326.52899999998</v>
      </c>
      <c r="O8" s="1503" t="s">
        <v>167</v>
      </c>
      <c r="P8" s="195">
        <v>1482617.8219999999</v>
      </c>
      <c r="Q8" s="1499">
        <v>6325180.0279999999</v>
      </c>
      <c r="R8" s="197">
        <v>717122.66599999997</v>
      </c>
    </row>
    <row r="9" spans="2:18">
      <c r="B9" s="1504" t="s">
        <v>114</v>
      </c>
      <c r="C9" s="1505">
        <v>86089.241999999998</v>
      </c>
      <c r="D9" s="1506">
        <v>374342.09299999999</v>
      </c>
      <c r="E9" s="1507">
        <v>55246.857000000004</v>
      </c>
      <c r="F9" s="1504" t="s">
        <v>374</v>
      </c>
      <c r="G9" s="1505">
        <v>176821.84700000001</v>
      </c>
      <c r="H9" s="1506">
        <v>754395.91</v>
      </c>
      <c r="I9" s="1507">
        <v>58529.315000000002</v>
      </c>
      <c r="K9" s="1508" t="s">
        <v>109</v>
      </c>
      <c r="L9" s="1051">
        <v>379376.80800000002</v>
      </c>
      <c r="M9" s="1509">
        <v>1649360.747</v>
      </c>
      <c r="N9" s="1510">
        <v>174220.019</v>
      </c>
      <c r="O9" s="1511" t="s">
        <v>109</v>
      </c>
      <c r="P9" s="1512">
        <v>435817.73800000001</v>
      </c>
      <c r="Q9" s="1509">
        <v>1859881.67</v>
      </c>
      <c r="R9" s="1510">
        <v>184803.913</v>
      </c>
    </row>
    <row r="10" spans="2:18">
      <c r="B10" s="1513" t="s">
        <v>374</v>
      </c>
      <c r="C10" s="1514">
        <v>82337.907000000007</v>
      </c>
      <c r="D10" s="1515">
        <v>358574.08399999997</v>
      </c>
      <c r="E10" s="1516">
        <v>30007.784</v>
      </c>
      <c r="F10" s="1513" t="s">
        <v>114</v>
      </c>
      <c r="G10" s="1514">
        <v>101504.694</v>
      </c>
      <c r="H10" s="1515">
        <v>433113.89600000001</v>
      </c>
      <c r="I10" s="1516">
        <v>61375.086000000003</v>
      </c>
      <c r="K10" s="1517" t="s">
        <v>105</v>
      </c>
      <c r="L10" s="249">
        <v>301976.60200000001</v>
      </c>
      <c r="M10" s="1518">
        <v>1312595.9210000001</v>
      </c>
      <c r="N10" s="201">
        <v>182254.82</v>
      </c>
      <c r="O10" s="198" t="s">
        <v>105</v>
      </c>
      <c r="P10" s="199">
        <v>332656.72499999998</v>
      </c>
      <c r="Q10" s="1518">
        <v>1419638.2830000001</v>
      </c>
      <c r="R10" s="201">
        <v>182343.693</v>
      </c>
    </row>
    <row r="11" spans="2:18">
      <c r="B11" s="1513" t="s">
        <v>169</v>
      </c>
      <c r="C11" s="1514">
        <v>79639.217000000004</v>
      </c>
      <c r="D11" s="1515">
        <v>346413.62800000003</v>
      </c>
      <c r="E11" s="1516">
        <v>31227.940999999999</v>
      </c>
      <c r="F11" s="1513" t="s">
        <v>109</v>
      </c>
      <c r="G11" s="1514">
        <v>96313.601999999999</v>
      </c>
      <c r="H11" s="1515">
        <v>411542.72600000002</v>
      </c>
      <c r="I11" s="1516">
        <v>70582.646999999997</v>
      </c>
      <c r="K11" s="1517" t="s">
        <v>107</v>
      </c>
      <c r="L11" s="249">
        <v>201304.60500000001</v>
      </c>
      <c r="M11" s="1518">
        <v>874796.85499999998</v>
      </c>
      <c r="N11" s="201">
        <v>127687.061</v>
      </c>
      <c r="O11" s="198" t="s">
        <v>107</v>
      </c>
      <c r="P11" s="199">
        <v>229460.91500000001</v>
      </c>
      <c r="Q11" s="1518">
        <v>977816.85199999996</v>
      </c>
      <c r="R11" s="201">
        <v>132195.02299999999</v>
      </c>
    </row>
    <row r="12" spans="2:18">
      <c r="B12" s="1513" t="s">
        <v>109</v>
      </c>
      <c r="C12" s="1514">
        <v>66536.085999999996</v>
      </c>
      <c r="D12" s="1515">
        <v>289464.57699999999</v>
      </c>
      <c r="E12" s="1516">
        <v>54381.296999999999</v>
      </c>
      <c r="F12" s="1513" t="s">
        <v>169</v>
      </c>
      <c r="G12" s="1514">
        <v>76715.539999999994</v>
      </c>
      <c r="H12" s="1515">
        <v>327420.75699999998</v>
      </c>
      <c r="I12" s="1516">
        <v>28554.544000000002</v>
      </c>
      <c r="K12" s="1517" t="s">
        <v>111</v>
      </c>
      <c r="L12" s="249">
        <v>153370.231</v>
      </c>
      <c r="M12" s="1518">
        <v>667004.66500000004</v>
      </c>
      <c r="N12" s="201">
        <v>62836.624000000003</v>
      </c>
      <c r="O12" s="198" t="s">
        <v>111</v>
      </c>
      <c r="P12" s="199">
        <v>165292</v>
      </c>
      <c r="Q12" s="1518">
        <v>705060.93099999998</v>
      </c>
      <c r="R12" s="201">
        <v>62186.703999999998</v>
      </c>
    </row>
    <row r="13" spans="2:18">
      <c r="B13" s="1519" t="s">
        <v>135</v>
      </c>
      <c r="C13" s="1520">
        <v>64140.92</v>
      </c>
      <c r="D13" s="1521">
        <v>278747.766</v>
      </c>
      <c r="E13" s="1522">
        <v>31419.945</v>
      </c>
      <c r="F13" s="1519" t="s">
        <v>135</v>
      </c>
      <c r="G13" s="1520">
        <v>74975.794999999998</v>
      </c>
      <c r="H13" s="1521">
        <v>320066.64299999998</v>
      </c>
      <c r="I13" s="1522">
        <v>32990.338000000003</v>
      </c>
      <c r="K13" s="1523" t="s">
        <v>116</v>
      </c>
      <c r="L13" s="256">
        <v>116145.783</v>
      </c>
      <c r="M13" s="1524">
        <v>505129.12800000003</v>
      </c>
      <c r="N13" s="255">
        <v>72912.005999999994</v>
      </c>
      <c r="O13" s="249" t="s">
        <v>116</v>
      </c>
      <c r="P13" s="253">
        <v>142088.516</v>
      </c>
      <c r="Q13" s="1524">
        <v>606252.27599999995</v>
      </c>
      <c r="R13" s="255">
        <v>81658.2</v>
      </c>
    </row>
    <row r="14" spans="2:18">
      <c r="B14" s="1513" t="s">
        <v>187</v>
      </c>
      <c r="C14" s="1514">
        <v>48620.211000000003</v>
      </c>
      <c r="D14" s="1515">
        <v>211307.57800000001</v>
      </c>
      <c r="E14" s="1516">
        <v>38874.432000000001</v>
      </c>
      <c r="F14" s="1513" t="s">
        <v>187</v>
      </c>
      <c r="G14" s="1514">
        <v>47785.457000000002</v>
      </c>
      <c r="H14" s="1515">
        <v>204411.008</v>
      </c>
      <c r="I14" s="1516">
        <v>34618.81</v>
      </c>
      <c r="K14" s="1517" t="s">
        <v>168</v>
      </c>
      <c r="L14" s="249">
        <v>75195.032000000007</v>
      </c>
      <c r="M14" s="1518">
        <v>326753.00400000002</v>
      </c>
      <c r="N14" s="201">
        <v>27822.257000000001</v>
      </c>
      <c r="O14" s="198" t="s">
        <v>168</v>
      </c>
      <c r="P14" s="199">
        <v>73033.317999999999</v>
      </c>
      <c r="Q14" s="1518">
        <v>311946.32299999997</v>
      </c>
      <c r="R14" s="201">
        <v>28663.128000000001</v>
      </c>
    </row>
    <row r="15" spans="2:18">
      <c r="B15" s="1525" t="s">
        <v>168</v>
      </c>
      <c r="C15" s="1526">
        <v>44162.082999999999</v>
      </c>
      <c r="D15" s="1527">
        <v>192069.33900000001</v>
      </c>
      <c r="E15" s="1528">
        <v>17244.046999999999</v>
      </c>
      <c r="F15" s="1525" t="s">
        <v>168</v>
      </c>
      <c r="G15" s="1526">
        <v>46433.809000000001</v>
      </c>
      <c r="H15" s="1527">
        <v>198193.492</v>
      </c>
      <c r="I15" s="1528">
        <v>17640.675999999999</v>
      </c>
      <c r="K15" s="1529" t="s">
        <v>112</v>
      </c>
      <c r="L15" s="250">
        <v>27034.852999999999</v>
      </c>
      <c r="M15" s="1530">
        <v>117489.48299999999</v>
      </c>
      <c r="N15" s="1531">
        <v>16891.835999999999</v>
      </c>
      <c r="O15" s="1532" t="s">
        <v>112</v>
      </c>
      <c r="P15" s="1533">
        <v>31502.45</v>
      </c>
      <c r="Q15" s="1530">
        <v>134434.299</v>
      </c>
      <c r="R15" s="1531">
        <v>18347.786</v>
      </c>
    </row>
    <row r="16" spans="2:18">
      <c r="B16" s="1513" t="s">
        <v>130</v>
      </c>
      <c r="C16" s="1514">
        <v>39991.508000000002</v>
      </c>
      <c r="D16" s="1515">
        <v>173798.02100000001</v>
      </c>
      <c r="E16" s="1516">
        <v>21139.893</v>
      </c>
      <c r="F16" s="1513" t="s">
        <v>153</v>
      </c>
      <c r="G16" s="1514">
        <v>38461.451000000001</v>
      </c>
      <c r="H16" s="1515">
        <v>163724.652</v>
      </c>
      <c r="I16" s="1516">
        <v>19026.938999999998</v>
      </c>
      <c r="K16" s="1517" t="s">
        <v>120</v>
      </c>
      <c r="L16" s="249">
        <v>19193.973000000002</v>
      </c>
      <c r="M16" s="1518">
        <v>83445.379000000001</v>
      </c>
      <c r="N16" s="201">
        <v>5711.2669999999998</v>
      </c>
      <c r="O16" s="198" t="s">
        <v>114</v>
      </c>
      <c r="P16" s="199">
        <v>21224.988000000001</v>
      </c>
      <c r="Q16" s="1518">
        <v>90534.198999999993</v>
      </c>
      <c r="R16" s="201">
        <v>7139.03</v>
      </c>
    </row>
    <row r="17" spans="2:18">
      <c r="B17" s="1513" t="s">
        <v>131</v>
      </c>
      <c r="C17" s="1514">
        <v>34500.991999999998</v>
      </c>
      <c r="D17" s="1515">
        <v>150054.18799999999</v>
      </c>
      <c r="E17" s="1516">
        <v>16369.422</v>
      </c>
      <c r="F17" s="1513" t="s">
        <v>130</v>
      </c>
      <c r="G17" s="1514">
        <v>36256.828000000001</v>
      </c>
      <c r="H17" s="1515">
        <v>154846.57800000001</v>
      </c>
      <c r="I17" s="1516">
        <v>19188.571</v>
      </c>
      <c r="K17" s="1517" t="s">
        <v>114</v>
      </c>
      <c r="L17" s="249">
        <v>15043.888000000001</v>
      </c>
      <c r="M17" s="1518">
        <v>65397.834000000003</v>
      </c>
      <c r="N17" s="201">
        <v>5733.0910000000003</v>
      </c>
      <c r="O17" s="198" t="s">
        <v>132</v>
      </c>
      <c r="P17" s="199">
        <v>20166.089</v>
      </c>
      <c r="Q17" s="1518">
        <v>85700.25</v>
      </c>
      <c r="R17" s="201">
        <v>8498.8700000000008</v>
      </c>
    </row>
    <row r="18" spans="2:18">
      <c r="B18" s="1513" t="s">
        <v>111</v>
      </c>
      <c r="C18" s="1514">
        <v>31482.149000000001</v>
      </c>
      <c r="D18" s="1515">
        <v>136960.19</v>
      </c>
      <c r="E18" s="1516">
        <v>16996.63</v>
      </c>
      <c r="F18" s="1513" t="s">
        <v>132</v>
      </c>
      <c r="G18" s="1514">
        <v>34749.777999999998</v>
      </c>
      <c r="H18" s="1515">
        <v>148671.886</v>
      </c>
      <c r="I18" s="1516">
        <v>15062.355</v>
      </c>
      <c r="K18" s="1517" t="s">
        <v>132</v>
      </c>
      <c r="L18" s="249">
        <v>9387.7070000000003</v>
      </c>
      <c r="M18" s="1518">
        <v>40914.972000000002</v>
      </c>
      <c r="N18" s="201">
        <v>4470.9989999999998</v>
      </c>
      <c r="O18" s="198" t="s">
        <v>120</v>
      </c>
      <c r="P18" s="199">
        <v>14242.089</v>
      </c>
      <c r="Q18" s="1518">
        <v>60938.279000000002</v>
      </c>
      <c r="R18" s="201">
        <v>3953.64</v>
      </c>
    </row>
    <row r="19" spans="2:18">
      <c r="B19" s="1519" t="s">
        <v>132</v>
      </c>
      <c r="C19" s="1520">
        <v>31456.86</v>
      </c>
      <c r="D19" s="1521">
        <v>136631.149</v>
      </c>
      <c r="E19" s="1522">
        <v>15570.102999999999</v>
      </c>
      <c r="F19" s="1519" t="s">
        <v>278</v>
      </c>
      <c r="G19" s="1520">
        <v>32183.124</v>
      </c>
      <c r="H19" s="1521">
        <v>137680.44200000001</v>
      </c>
      <c r="I19" s="1522">
        <v>10770.831</v>
      </c>
      <c r="K19" s="1523" t="s">
        <v>119</v>
      </c>
      <c r="L19" s="256">
        <v>5653.2979999999998</v>
      </c>
      <c r="M19" s="1524">
        <v>24579.913</v>
      </c>
      <c r="N19" s="255">
        <v>1869.9849999999999</v>
      </c>
      <c r="O19" s="249" t="s">
        <v>119</v>
      </c>
      <c r="P19" s="253">
        <v>5640.4589999999998</v>
      </c>
      <c r="Q19" s="1524">
        <v>24065.281999999999</v>
      </c>
      <c r="R19" s="255">
        <v>2014.2170000000001</v>
      </c>
    </row>
    <row r="20" spans="2:18">
      <c r="B20" s="1513" t="s">
        <v>116</v>
      </c>
      <c r="C20" s="1514">
        <v>27334.41</v>
      </c>
      <c r="D20" s="1515">
        <v>118558.89</v>
      </c>
      <c r="E20" s="1516">
        <v>13942.63</v>
      </c>
      <c r="F20" s="1513" t="s">
        <v>131</v>
      </c>
      <c r="G20" s="1514">
        <v>26778.661</v>
      </c>
      <c r="H20" s="1515">
        <v>114499.72100000001</v>
      </c>
      <c r="I20" s="1516">
        <v>12082.661</v>
      </c>
      <c r="K20" s="1517" t="s">
        <v>113</v>
      </c>
      <c r="L20" s="249">
        <v>3045.0929999999998</v>
      </c>
      <c r="M20" s="1518">
        <v>13321.508</v>
      </c>
      <c r="N20" s="201">
        <v>1149.617</v>
      </c>
      <c r="O20" s="198" t="s">
        <v>130</v>
      </c>
      <c r="P20" s="199">
        <v>3020.942</v>
      </c>
      <c r="Q20" s="1518">
        <v>12934.638999999999</v>
      </c>
      <c r="R20" s="201">
        <v>1382.4639999999999</v>
      </c>
    </row>
    <row r="21" spans="2:18">
      <c r="B21" s="1525" t="s">
        <v>153</v>
      </c>
      <c r="C21" s="1526">
        <v>24831.505000000001</v>
      </c>
      <c r="D21" s="1527">
        <v>107862.185</v>
      </c>
      <c r="E21" s="1528">
        <v>14162.642</v>
      </c>
      <c r="F21" s="1525" t="s">
        <v>111</v>
      </c>
      <c r="G21" s="1526">
        <v>25678.913</v>
      </c>
      <c r="H21" s="1527">
        <v>109445.368</v>
      </c>
      <c r="I21" s="1528">
        <v>12692.145</v>
      </c>
      <c r="K21" s="1529" t="s">
        <v>130</v>
      </c>
      <c r="L21" s="250">
        <v>2534.3789999999999</v>
      </c>
      <c r="M21" s="1530">
        <v>11043.968999999999</v>
      </c>
      <c r="N21" s="1531">
        <v>1756.1880000000001</v>
      </c>
      <c r="O21" s="1532" t="s">
        <v>113</v>
      </c>
      <c r="P21" s="1533">
        <v>2782.1680000000001</v>
      </c>
      <c r="Q21" s="1530">
        <v>11808.209000000001</v>
      </c>
      <c r="R21" s="1531">
        <v>1127.0150000000001</v>
      </c>
    </row>
    <row r="22" spans="2:18">
      <c r="B22" s="1513" t="s">
        <v>127</v>
      </c>
      <c r="C22" s="1514">
        <v>21134.782999999999</v>
      </c>
      <c r="D22" s="1515">
        <v>91754.005000000005</v>
      </c>
      <c r="E22" s="1516">
        <v>11009.332</v>
      </c>
      <c r="F22" s="1513" t="s">
        <v>116</v>
      </c>
      <c r="G22" s="1514">
        <v>22399.932000000001</v>
      </c>
      <c r="H22" s="1515">
        <v>95715.631999999998</v>
      </c>
      <c r="I22" s="1516">
        <v>11102.143</v>
      </c>
      <c r="K22" s="1517" t="s">
        <v>118</v>
      </c>
      <c r="L22" s="249">
        <v>1617.587</v>
      </c>
      <c r="M22" s="1518">
        <v>7024.6980000000003</v>
      </c>
      <c r="N22" s="201">
        <v>675.83199999999999</v>
      </c>
      <c r="O22" s="198" t="s">
        <v>169</v>
      </c>
      <c r="P22" s="199">
        <v>1846.3889999999999</v>
      </c>
      <c r="Q22" s="1518">
        <v>7841.7460000000001</v>
      </c>
      <c r="R22" s="201">
        <v>1119.452</v>
      </c>
    </row>
    <row r="23" spans="2:18">
      <c r="B23" s="1513" t="s">
        <v>278</v>
      </c>
      <c r="C23" s="1514">
        <v>16234.880999999999</v>
      </c>
      <c r="D23" s="1515">
        <v>70601.841</v>
      </c>
      <c r="E23" s="1516">
        <v>5059.7089999999998</v>
      </c>
      <c r="F23" s="1525" t="s">
        <v>127</v>
      </c>
      <c r="G23" s="1526">
        <v>15248.41</v>
      </c>
      <c r="H23" s="1527">
        <v>65131.114000000001</v>
      </c>
      <c r="I23" s="1528">
        <v>7008.6769999999997</v>
      </c>
      <c r="K23" s="1517" t="s">
        <v>135</v>
      </c>
      <c r="L23" s="249">
        <v>1456.8779999999999</v>
      </c>
      <c r="M23" s="1518">
        <v>6331.5110000000004</v>
      </c>
      <c r="N23" s="201">
        <v>1335.671</v>
      </c>
      <c r="O23" s="198" t="s">
        <v>118</v>
      </c>
      <c r="P23" s="199">
        <v>1532.4449999999999</v>
      </c>
      <c r="Q23" s="1518">
        <v>6517.5950000000003</v>
      </c>
      <c r="R23" s="201">
        <v>618.75400000000002</v>
      </c>
    </row>
    <row r="24" spans="2:18">
      <c r="B24" s="1513" t="s">
        <v>294</v>
      </c>
      <c r="C24" s="1514">
        <v>11708.411</v>
      </c>
      <c r="D24" s="1515">
        <v>50916.241000000002</v>
      </c>
      <c r="E24" s="1516">
        <v>6246.991</v>
      </c>
      <c r="F24" s="1513" t="s">
        <v>253</v>
      </c>
      <c r="G24" s="1514">
        <v>12201.641</v>
      </c>
      <c r="H24" s="1515">
        <v>52178.862999999998</v>
      </c>
      <c r="I24" s="1516">
        <v>5641.741</v>
      </c>
      <c r="K24" s="1523" t="s">
        <v>127</v>
      </c>
      <c r="L24" s="249">
        <v>728.29499999999996</v>
      </c>
      <c r="M24" s="1518">
        <v>3113.114</v>
      </c>
      <c r="N24" s="201">
        <v>331.31900000000002</v>
      </c>
      <c r="O24" s="249" t="s">
        <v>127</v>
      </c>
      <c r="P24" s="199">
        <v>1061.2750000000001</v>
      </c>
      <c r="Q24" s="1518">
        <v>4492.5439999999999</v>
      </c>
      <c r="R24" s="201">
        <v>460.755</v>
      </c>
    </row>
    <row r="25" spans="2:18">
      <c r="B25" s="1519" t="s">
        <v>295</v>
      </c>
      <c r="C25" s="1520">
        <v>8418.7440000000006</v>
      </c>
      <c r="D25" s="1521">
        <v>36628.343000000001</v>
      </c>
      <c r="E25" s="1522">
        <v>7629.93</v>
      </c>
      <c r="F25" s="1513" t="s">
        <v>117</v>
      </c>
      <c r="G25" s="1514">
        <v>11030.501</v>
      </c>
      <c r="H25" s="1515">
        <v>47065.838000000003</v>
      </c>
      <c r="I25" s="1516">
        <v>5387.8050000000003</v>
      </c>
      <c r="K25" s="1529" t="s">
        <v>169</v>
      </c>
      <c r="L25" s="250">
        <v>708.09500000000003</v>
      </c>
      <c r="M25" s="1530">
        <v>3069.598</v>
      </c>
      <c r="N25" s="1531">
        <v>690.428</v>
      </c>
      <c r="O25" s="1532" t="s">
        <v>511</v>
      </c>
      <c r="P25" s="1533">
        <v>627.83500000000004</v>
      </c>
      <c r="Q25" s="1530">
        <v>2673.55</v>
      </c>
      <c r="R25" s="1531">
        <v>212.70099999999999</v>
      </c>
    </row>
    <row r="26" spans="2:18">
      <c r="B26" s="1513" t="s">
        <v>117</v>
      </c>
      <c r="C26" s="1514">
        <v>7994.9740000000002</v>
      </c>
      <c r="D26" s="1515">
        <v>34780.084999999999</v>
      </c>
      <c r="E26" s="1516">
        <v>4485.6360000000004</v>
      </c>
      <c r="F26" s="1513" t="s">
        <v>107</v>
      </c>
      <c r="G26" s="1514">
        <v>10808.098</v>
      </c>
      <c r="H26" s="1515">
        <v>46144.214999999997</v>
      </c>
      <c r="I26" s="1516">
        <v>5291.6840000000002</v>
      </c>
      <c r="K26" s="1517" t="s">
        <v>117</v>
      </c>
      <c r="L26" s="249">
        <v>631.07299999999998</v>
      </c>
      <c r="M26" s="1518">
        <v>2742.183</v>
      </c>
      <c r="N26" s="201">
        <v>671.18700000000001</v>
      </c>
      <c r="O26" s="198" t="s">
        <v>447</v>
      </c>
      <c r="P26" s="199">
        <v>128.36099999999999</v>
      </c>
      <c r="Q26" s="1518">
        <v>542.94399999999996</v>
      </c>
      <c r="R26" s="201">
        <v>62.337000000000003</v>
      </c>
    </row>
    <row r="27" spans="2:18">
      <c r="B27" s="1525" t="s">
        <v>120</v>
      </c>
      <c r="C27" s="1526">
        <v>7619.0150000000003</v>
      </c>
      <c r="D27" s="1527">
        <v>33122.695</v>
      </c>
      <c r="E27" s="1528">
        <v>2810.556</v>
      </c>
      <c r="F27" s="1519" t="s">
        <v>294</v>
      </c>
      <c r="G27" s="1520">
        <v>10377.119000000001</v>
      </c>
      <c r="H27" s="1521">
        <v>44766.427000000003</v>
      </c>
      <c r="I27" s="1522">
        <v>4983.9709999999995</v>
      </c>
      <c r="K27" s="1517" t="s">
        <v>512</v>
      </c>
      <c r="L27" s="249">
        <v>456.37099999999998</v>
      </c>
      <c r="M27" s="1518">
        <v>2001.1320000000001</v>
      </c>
      <c r="N27" s="201">
        <v>158.96600000000001</v>
      </c>
      <c r="O27" s="198" t="s">
        <v>513</v>
      </c>
      <c r="P27" s="199">
        <v>102.816</v>
      </c>
      <c r="Q27" s="1518">
        <v>439.73700000000002</v>
      </c>
      <c r="R27" s="201">
        <v>39.720999999999997</v>
      </c>
    </row>
    <row r="28" spans="2:18">
      <c r="B28" s="1513" t="s">
        <v>154</v>
      </c>
      <c r="C28" s="1514">
        <v>7203.7049999999999</v>
      </c>
      <c r="D28" s="1515">
        <v>31293.326000000001</v>
      </c>
      <c r="E28" s="1516">
        <v>5077.482</v>
      </c>
      <c r="F28" s="1513" t="s">
        <v>113</v>
      </c>
      <c r="G28" s="1514">
        <v>8317.3119999999999</v>
      </c>
      <c r="H28" s="1515">
        <v>35514.991000000002</v>
      </c>
      <c r="I28" s="1516">
        <v>2871.3049999999998</v>
      </c>
      <c r="K28" s="1517" t="s">
        <v>511</v>
      </c>
      <c r="L28" s="249">
        <v>82.552999999999997</v>
      </c>
      <c r="M28" s="1518">
        <v>359.94600000000003</v>
      </c>
      <c r="N28" s="201">
        <v>29.681999999999999</v>
      </c>
      <c r="O28" s="198" t="s">
        <v>117</v>
      </c>
      <c r="P28" s="199">
        <v>96.263999999999996</v>
      </c>
      <c r="Q28" s="1518">
        <v>411.178</v>
      </c>
      <c r="R28" s="201">
        <v>125.874</v>
      </c>
    </row>
    <row r="29" spans="2:18">
      <c r="B29" s="1513" t="s">
        <v>107</v>
      </c>
      <c r="C29" s="1514">
        <v>6952.8860000000004</v>
      </c>
      <c r="D29" s="1515">
        <v>30211.557000000001</v>
      </c>
      <c r="E29" s="1516">
        <v>4021.9189999999999</v>
      </c>
      <c r="F29" s="1525" t="s">
        <v>120</v>
      </c>
      <c r="G29" s="1526">
        <v>6654.8149999999996</v>
      </c>
      <c r="H29" s="1527">
        <v>28428.791000000001</v>
      </c>
      <c r="I29" s="1528">
        <v>1994.277</v>
      </c>
      <c r="K29" s="1523" t="s">
        <v>131</v>
      </c>
      <c r="L29" s="256">
        <v>81.977000000000004</v>
      </c>
      <c r="M29" s="1524">
        <v>354.77800000000002</v>
      </c>
      <c r="N29" s="255">
        <v>47.124000000000002</v>
      </c>
      <c r="O29" s="249" t="s">
        <v>153</v>
      </c>
      <c r="P29" s="253">
        <v>94.725999999999999</v>
      </c>
      <c r="Q29" s="1524">
        <v>405.233</v>
      </c>
      <c r="R29" s="255">
        <v>39.29</v>
      </c>
    </row>
    <row r="30" spans="2:18">
      <c r="B30" s="1513" t="s">
        <v>253</v>
      </c>
      <c r="C30" s="1514">
        <v>6518.223</v>
      </c>
      <c r="D30" s="1515">
        <v>28297.445</v>
      </c>
      <c r="E30" s="1516">
        <v>3009.509</v>
      </c>
      <c r="F30" s="1513" t="s">
        <v>105</v>
      </c>
      <c r="G30" s="1514">
        <v>6552.5060000000003</v>
      </c>
      <c r="H30" s="1515">
        <v>27945.942999999999</v>
      </c>
      <c r="I30" s="1516">
        <v>6320.59</v>
      </c>
      <c r="K30" s="1517" t="s">
        <v>514</v>
      </c>
      <c r="L30" s="249">
        <v>32.743000000000002</v>
      </c>
      <c r="M30" s="1518">
        <v>141.20400000000001</v>
      </c>
      <c r="N30" s="201">
        <v>26.814</v>
      </c>
      <c r="O30" s="198" t="s">
        <v>135</v>
      </c>
      <c r="P30" s="199">
        <v>93.177999999999997</v>
      </c>
      <c r="Q30" s="1518">
        <v>396.96199999999999</v>
      </c>
      <c r="R30" s="201">
        <v>71.317999999999998</v>
      </c>
    </row>
    <row r="31" spans="2:18">
      <c r="B31" s="1519" t="s">
        <v>113</v>
      </c>
      <c r="C31" s="1520">
        <v>6172.7809999999999</v>
      </c>
      <c r="D31" s="1521">
        <v>26756.435000000001</v>
      </c>
      <c r="E31" s="1522">
        <v>2395.9380000000001</v>
      </c>
      <c r="F31" s="1525" t="s">
        <v>295</v>
      </c>
      <c r="G31" s="1526">
        <v>5940.1180000000004</v>
      </c>
      <c r="H31" s="1527">
        <v>25539.717000000001</v>
      </c>
      <c r="I31" s="1528">
        <v>5378.5280000000002</v>
      </c>
      <c r="K31" s="1517" t="s">
        <v>153</v>
      </c>
      <c r="L31" s="249">
        <v>26.324999999999999</v>
      </c>
      <c r="M31" s="1518">
        <v>115.58</v>
      </c>
      <c r="N31" s="201">
        <v>19.753</v>
      </c>
      <c r="O31" s="198" t="s">
        <v>139</v>
      </c>
      <c r="P31" s="199">
        <v>59.244</v>
      </c>
      <c r="Q31" s="1518">
        <v>249.928</v>
      </c>
      <c r="R31" s="201">
        <v>21.518000000000001</v>
      </c>
    </row>
    <row r="32" spans="2:18">
      <c r="B32" s="1513" t="s">
        <v>105</v>
      </c>
      <c r="C32" s="1514">
        <v>4557.2</v>
      </c>
      <c r="D32" s="1515">
        <v>19797.243999999999</v>
      </c>
      <c r="E32" s="1516">
        <v>6894.9279999999999</v>
      </c>
      <c r="F32" s="1513" t="s">
        <v>112</v>
      </c>
      <c r="G32" s="1514">
        <v>5855.9780000000001</v>
      </c>
      <c r="H32" s="1515">
        <v>24922.58</v>
      </c>
      <c r="I32" s="1516">
        <v>2584.2930000000001</v>
      </c>
      <c r="K32" s="1517" t="s">
        <v>154</v>
      </c>
      <c r="L32" s="249">
        <v>17.991</v>
      </c>
      <c r="M32" s="1518">
        <v>77.728999999999999</v>
      </c>
      <c r="N32" s="201">
        <v>9.5250000000000004</v>
      </c>
      <c r="O32" s="198" t="s">
        <v>253</v>
      </c>
      <c r="P32" s="199">
        <v>45.279000000000003</v>
      </c>
      <c r="Q32" s="1518">
        <v>190.10400000000001</v>
      </c>
      <c r="R32" s="201">
        <v>36.792999999999999</v>
      </c>
    </row>
    <row r="33" spans="2:19">
      <c r="B33" s="1513" t="s">
        <v>112</v>
      </c>
      <c r="C33" s="1514">
        <v>4440.2290000000003</v>
      </c>
      <c r="D33" s="1515">
        <v>19313.830000000002</v>
      </c>
      <c r="E33" s="1516">
        <v>1994.8150000000001</v>
      </c>
      <c r="F33" s="1513" t="s">
        <v>154</v>
      </c>
      <c r="G33" s="1514">
        <v>5564.9719999999998</v>
      </c>
      <c r="H33" s="1515">
        <v>23800.600999999999</v>
      </c>
      <c r="I33" s="1516">
        <v>2954.5659999999998</v>
      </c>
      <c r="K33" s="1534" t="s">
        <v>139</v>
      </c>
      <c r="L33" s="1535">
        <v>7.2649999999999997</v>
      </c>
      <c r="M33" s="1536">
        <v>31.606000000000002</v>
      </c>
      <c r="N33" s="1537">
        <v>13.365</v>
      </c>
      <c r="O33" s="250" t="s">
        <v>374</v>
      </c>
      <c r="P33" s="1538">
        <v>0.99</v>
      </c>
      <c r="Q33" s="1536">
        <v>4.375</v>
      </c>
      <c r="R33" s="1537">
        <v>0.44</v>
      </c>
    </row>
    <row r="34" spans="2:19">
      <c r="B34" s="1513" t="s">
        <v>515</v>
      </c>
      <c r="C34" s="1514">
        <v>3576.0639999999999</v>
      </c>
      <c r="D34" s="1515">
        <v>15551.939</v>
      </c>
      <c r="E34" s="1516">
        <v>1709.979</v>
      </c>
      <c r="F34" s="1513" t="s">
        <v>471</v>
      </c>
      <c r="G34" s="1514">
        <v>5537.1719999999996</v>
      </c>
      <c r="H34" s="1515">
        <v>23692.339</v>
      </c>
      <c r="I34" s="1516">
        <v>1894.7460000000001</v>
      </c>
      <c r="K34" s="1517" t="s">
        <v>516</v>
      </c>
      <c r="L34" s="249">
        <v>0.75600000000000001</v>
      </c>
      <c r="M34" s="1518">
        <v>3.335</v>
      </c>
      <c r="N34" s="201">
        <v>1.0529999999999999</v>
      </c>
      <c r="O34" s="198" t="s">
        <v>512</v>
      </c>
      <c r="P34" s="199">
        <v>0.623</v>
      </c>
      <c r="Q34" s="1518">
        <v>2.64</v>
      </c>
      <c r="R34" s="201">
        <v>0.03</v>
      </c>
    </row>
    <row r="35" spans="2:19" ht="13.5" thickBot="1">
      <c r="B35" s="1513" t="s">
        <v>471</v>
      </c>
      <c r="C35" s="1514">
        <v>2952.1149999999998</v>
      </c>
      <c r="D35" s="1515">
        <v>12863.763000000001</v>
      </c>
      <c r="E35" s="1516">
        <v>1105.3040000000001</v>
      </c>
      <c r="F35" s="1519" t="s">
        <v>515</v>
      </c>
      <c r="G35" s="1520">
        <v>5441.4750000000004</v>
      </c>
      <c r="H35" s="1521">
        <v>23210.273000000001</v>
      </c>
      <c r="I35" s="1522">
        <v>2432.502</v>
      </c>
      <c r="K35" s="1539" t="s">
        <v>517</v>
      </c>
      <c r="L35" s="1334">
        <v>0.72099999999999997</v>
      </c>
      <c r="M35" s="1540">
        <v>3.1659999999999999</v>
      </c>
      <c r="N35" s="1541">
        <v>0.04</v>
      </c>
      <c r="O35" s="1542"/>
      <c r="P35" s="1543"/>
      <c r="Q35" s="1540"/>
      <c r="R35" s="1541"/>
    </row>
    <row r="36" spans="2:19">
      <c r="B36" s="1513" t="s">
        <v>518</v>
      </c>
      <c r="C36" s="1514">
        <v>2738.3220000000001</v>
      </c>
      <c r="D36" s="1515">
        <v>11892.766</v>
      </c>
      <c r="E36" s="1516">
        <v>1129.7809999999999</v>
      </c>
      <c r="F36" s="1513" t="s">
        <v>519</v>
      </c>
      <c r="G36" s="1514">
        <v>3344.915</v>
      </c>
      <c r="H36" s="1515">
        <v>14256.851000000001</v>
      </c>
      <c r="I36" s="1516">
        <v>1522.828</v>
      </c>
      <c r="K36" s="730" t="s">
        <v>520</v>
      </c>
      <c r="L36" s="1374"/>
      <c r="M36" s="1374"/>
      <c r="N36" s="731"/>
      <c r="O36" s="1544"/>
      <c r="P36" s="1070"/>
      <c r="Q36" s="1070"/>
      <c r="R36" s="1070"/>
      <c r="S36" s="1449"/>
    </row>
    <row r="37" spans="2:19">
      <c r="B37" s="1519" t="s">
        <v>519</v>
      </c>
      <c r="C37" s="1520">
        <v>2715.0540000000001</v>
      </c>
      <c r="D37" s="1521">
        <v>11801.904</v>
      </c>
      <c r="E37" s="1522">
        <v>1327.0160000000001</v>
      </c>
      <c r="F37" s="1519" t="s">
        <v>521</v>
      </c>
      <c r="G37" s="1520">
        <v>2567.212</v>
      </c>
      <c r="H37" s="1521">
        <v>10936.625</v>
      </c>
      <c r="I37" s="1522">
        <v>2651.84</v>
      </c>
      <c r="L37" s="1374"/>
      <c r="M37" s="1374"/>
      <c r="N37" s="1374"/>
      <c r="O37" s="1544"/>
      <c r="P37" s="1070"/>
      <c r="Q37" s="1544"/>
      <c r="R37" s="1070"/>
      <c r="S37" s="1070"/>
    </row>
    <row r="38" spans="2:19" ht="15">
      <c r="B38" s="1513" t="s">
        <v>139</v>
      </c>
      <c r="C38" s="1514">
        <v>1634.8820000000001</v>
      </c>
      <c r="D38" s="1515">
        <v>7143.549</v>
      </c>
      <c r="E38" s="1516">
        <v>794.66</v>
      </c>
      <c r="F38" s="1513" t="s">
        <v>522</v>
      </c>
      <c r="G38" s="1514">
        <v>2431.384</v>
      </c>
      <c r="H38" s="1515">
        <v>10398.633</v>
      </c>
      <c r="I38" s="1516">
        <v>5468.5889999999999</v>
      </c>
      <c r="K38" s="1545"/>
      <c r="L38" s="1374"/>
      <c r="M38" s="1374"/>
      <c r="N38" s="1374"/>
      <c r="O38" s="1544"/>
      <c r="P38" s="1070"/>
      <c r="Q38" s="1070"/>
      <c r="R38" s="1070"/>
      <c r="S38" s="1449"/>
    </row>
    <row r="39" spans="2:19" ht="15">
      <c r="B39" s="1525" t="s">
        <v>129</v>
      </c>
      <c r="C39" s="1526">
        <v>1448.6880000000001</v>
      </c>
      <c r="D39" s="1527">
        <v>6306.7160000000003</v>
      </c>
      <c r="E39" s="1528">
        <v>849.41700000000003</v>
      </c>
      <c r="F39" s="1525" t="s">
        <v>446</v>
      </c>
      <c r="G39" s="1526">
        <v>2360.663</v>
      </c>
      <c r="H39" s="1527">
        <v>10049.308999999999</v>
      </c>
      <c r="I39" s="1528">
        <v>1902.8969999999999</v>
      </c>
      <c r="K39" s="1545"/>
      <c r="L39" s="1374"/>
      <c r="M39" s="1374"/>
      <c r="N39" s="1374"/>
      <c r="O39" s="1544"/>
      <c r="P39" s="1070"/>
      <c r="Q39" s="1070"/>
      <c r="R39" s="1070"/>
      <c r="S39" s="1449"/>
    </row>
    <row r="40" spans="2:19" ht="15">
      <c r="B40" s="1513" t="s">
        <v>521</v>
      </c>
      <c r="C40" s="1514">
        <v>1331.5239999999999</v>
      </c>
      <c r="D40" s="1515">
        <v>5792.42</v>
      </c>
      <c r="E40" s="1516">
        <v>1710.8150000000001</v>
      </c>
      <c r="F40" s="1519" t="s">
        <v>523</v>
      </c>
      <c r="G40" s="1520">
        <v>1739.08</v>
      </c>
      <c r="H40" s="1521">
        <v>7395.7740000000003</v>
      </c>
      <c r="I40" s="1522">
        <v>2074.73</v>
      </c>
      <c r="K40" s="1545"/>
      <c r="L40" s="1374"/>
      <c r="M40" s="1374"/>
      <c r="N40" s="1374"/>
      <c r="O40" s="1544"/>
      <c r="P40" s="1070"/>
      <c r="Q40" s="1070"/>
      <c r="R40" s="1070"/>
      <c r="S40" s="1449"/>
    </row>
    <row r="41" spans="2:19" ht="15">
      <c r="B41" s="1513" t="s">
        <v>524</v>
      </c>
      <c r="C41" s="1514">
        <v>1102.1320000000001</v>
      </c>
      <c r="D41" s="1515">
        <v>4786.7619999999997</v>
      </c>
      <c r="E41" s="1516">
        <v>2222.2350000000001</v>
      </c>
      <c r="F41" s="1513" t="s">
        <v>525</v>
      </c>
      <c r="G41" s="1514">
        <v>1554.66</v>
      </c>
      <c r="H41" s="1515">
        <v>6589.4579999999996</v>
      </c>
      <c r="I41" s="1516">
        <v>739.43899999999996</v>
      </c>
      <c r="K41" s="1545"/>
      <c r="L41" s="1374"/>
      <c r="M41" s="1374"/>
      <c r="N41" s="1374"/>
      <c r="O41" s="1070"/>
      <c r="P41" s="1070"/>
      <c r="Q41" s="1070"/>
      <c r="R41" s="1070"/>
      <c r="S41" s="1449"/>
    </row>
    <row r="42" spans="2:19" ht="15">
      <c r="B42" s="1513" t="s">
        <v>526</v>
      </c>
      <c r="C42" s="1514">
        <v>1031.354</v>
      </c>
      <c r="D42" s="1515">
        <v>4483.299</v>
      </c>
      <c r="E42" s="1516">
        <v>491.16300000000001</v>
      </c>
      <c r="F42" s="1525" t="s">
        <v>526</v>
      </c>
      <c r="G42" s="1526">
        <v>1519.056</v>
      </c>
      <c r="H42" s="1527">
        <v>6453.3230000000003</v>
      </c>
      <c r="I42" s="1528">
        <v>671.50900000000001</v>
      </c>
      <c r="K42" s="1545"/>
      <c r="L42" s="1374"/>
      <c r="M42" s="1374"/>
      <c r="N42" s="1374"/>
      <c r="O42" s="1544"/>
      <c r="P42" s="1070"/>
      <c r="Q42" s="1070"/>
      <c r="R42" s="1070"/>
      <c r="S42" s="1449"/>
    </row>
    <row r="43" spans="2:19" ht="15">
      <c r="B43" s="1519" t="s">
        <v>522</v>
      </c>
      <c r="C43" s="1520">
        <v>920.40099999999995</v>
      </c>
      <c r="D43" s="1521">
        <v>4010.7370000000001</v>
      </c>
      <c r="E43" s="1522">
        <v>2519.489</v>
      </c>
      <c r="F43" s="1513" t="s">
        <v>524</v>
      </c>
      <c r="G43" s="1514">
        <v>1398.4559999999999</v>
      </c>
      <c r="H43" s="1515">
        <v>5961.3689999999997</v>
      </c>
      <c r="I43" s="1516">
        <v>2739.0749999999998</v>
      </c>
      <c r="K43" s="1545"/>
      <c r="L43" s="1374"/>
      <c r="M43" s="1374"/>
      <c r="N43" s="1374"/>
      <c r="O43" s="1544"/>
      <c r="P43" s="1070"/>
      <c r="Q43" s="1070"/>
      <c r="R43" s="1070"/>
      <c r="S43" s="1449"/>
    </row>
    <row r="44" spans="2:19" ht="15">
      <c r="B44" s="1513" t="s">
        <v>446</v>
      </c>
      <c r="C44" s="1514">
        <v>656.72</v>
      </c>
      <c r="D44" s="1515">
        <v>2856.7060000000001</v>
      </c>
      <c r="E44" s="1516">
        <v>662.71500000000003</v>
      </c>
      <c r="F44" s="1513" t="s">
        <v>518</v>
      </c>
      <c r="G44" s="1514">
        <v>1369.0319999999999</v>
      </c>
      <c r="H44" s="1515">
        <v>5918.299</v>
      </c>
      <c r="I44" s="1516">
        <v>577.93200000000002</v>
      </c>
      <c r="K44" s="1545"/>
      <c r="L44" s="1374"/>
      <c r="M44" s="1374"/>
      <c r="N44" s="1374"/>
      <c r="O44" s="1544"/>
      <c r="P44" s="1070"/>
      <c r="Q44" s="1070"/>
      <c r="R44" s="1070"/>
      <c r="S44" s="1449"/>
    </row>
    <row r="45" spans="2:19" ht="15">
      <c r="B45" s="1525" t="s">
        <v>527</v>
      </c>
      <c r="C45" s="1526">
        <v>642.56899999999996</v>
      </c>
      <c r="D45" s="1527">
        <v>2804.194</v>
      </c>
      <c r="E45" s="1528">
        <v>509.51</v>
      </c>
      <c r="F45" s="1513" t="s">
        <v>528</v>
      </c>
      <c r="G45" s="1514">
        <v>1133.6410000000001</v>
      </c>
      <c r="H45" s="1515">
        <v>4836.9629999999997</v>
      </c>
      <c r="I45" s="1516">
        <v>534.79200000000003</v>
      </c>
      <c r="K45" s="1545"/>
      <c r="L45" s="1374"/>
      <c r="M45" s="1374"/>
      <c r="N45" s="1374"/>
      <c r="O45" s="1544"/>
      <c r="P45" s="1070"/>
      <c r="Q45" s="1070"/>
      <c r="R45" s="1070"/>
      <c r="S45" s="1449"/>
    </row>
    <row r="46" spans="2:19" ht="15">
      <c r="B46" s="1513" t="s">
        <v>110</v>
      </c>
      <c r="C46" s="1514">
        <v>636.94000000000005</v>
      </c>
      <c r="D46" s="1515">
        <v>2778.1280000000002</v>
      </c>
      <c r="E46" s="1516">
        <v>294.30799999999999</v>
      </c>
      <c r="F46" s="1519" t="s">
        <v>129</v>
      </c>
      <c r="G46" s="1520">
        <v>1120.846</v>
      </c>
      <c r="H46" s="1521">
        <v>4788.7529999999997</v>
      </c>
      <c r="I46" s="1522">
        <v>707.31700000000001</v>
      </c>
      <c r="K46" s="1545"/>
      <c r="L46" s="1374"/>
      <c r="M46" s="1374"/>
      <c r="N46" s="1374"/>
      <c r="O46" s="1544"/>
      <c r="P46" s="1070"/>
      <c r="Q46" s="1070"/>
      <c r="R46" s="1070"/>
      <c r="S46" s="1449"/>
    </row>
    <row r="47" spans="2:19" ht="15">
      <c r="B47" s="1513" t="s">
        <v>529</v>
      </c>
      <c r="C47" s="1514">
        <v>582.70699999999999</v>
      </c>
      <c r="D47" s="1515">
        <v>2548.8620000000001</v>
      </c>
      <c r="E47" s="1516">
        <v>480.56900000000002</v>
      </c>
      <c r="F47" s="1513" t="s">
        <v>530</v>
      </c>
      <c r="G47" s="1514">
        <v>959.23299999999995</v>
      </c>
      <c r="H47" s="1515">
        <v>4076.6120000000001</v>
      </c>
      <c r="I47" s="1516">
        <v>536.82500000000005</v>
      </c>
      <c r="K47" s="1545"/>
      <c r="L47" s="1374"/>
      <c r="M47" s="1374"/>
      <c r="N47" s="1374"/>
      <c r="O47" s="1070"/>
      <c r="P47" s="1070"/>
      <c r="Q47" s="1070"/>
      <c r="R47" s="1070"/>
      <c r="S47" s="1449"/>
    </row>
    <row r="48" spans="2:19" ht="15">
      <c r="B48" s="1513" t="s">
        <v>531</v>
      </c>
      <c r="C48" s="1514">
        <v>520.48099999999999</v>
      </c>
      <c r="D48" s="1515">
        <v>2268.09</v>
      </c>
      <c r="E48" s="1516">
        <v>1313.26</v>
      </c>
      <c r="F48" s="1525" t="s">
        <v>110</v>
      </c>
      <c r="G48" s="1526">
        <v>930.86500000000001</v>
      </c>
      <c r="H48" s="1527">
        <v>3969.422</v>
      </c>
      <c r="I48" s="1528">
        <v>419.62900000000002</v>
      </c>
      <c r="K48" s="1545"/>
      <c r="L48" s="1374"/>
      <c r="M48" s="1374"/>
      <c r="N48" s="1374"/>
      <c r="O48" s="1544"/>
      <c r="P48" s="1070"/>
      <c r="Q48" s="1070"/>
      <c r="R48" s="1070"/>
      <c r="S48" s="1449"/>
    </row>
    <row r="49" spans="2:19" ht="15">
      <c r="B49" s="1519" t="s">
        <v>528</v>
      </c>
      <c r="C49" s="1520">
        <v>479.01</v>
      </c>
      <c r="D49" s="1521">
        <v>2081.9969999999998</v>
      </c>
      <c r="E49" s="1522">
        <v>220.20400000000001</v>
      </c>
      <c r="F49" s="1513" t="s">
        <v>139</v>
      </c>
      <c r="G49" s="1514">
        <v>875.21400000000006</v>
      </c>
      <c r="H49" s="1515">
        <v>3740.808</v>
      </c>
      <c r="I49" s="1516">
        <v>472.99400000000003</v>
      </c>
      <c r="K49" s="1545"/>
      <c r="L49" s="1374"/>
      <c r="M49" s="1374"/>
      <c r="N49" s="1374"/>
      <c r="O49" s="1544"/>
      <c r="P49" s="1070"/>
      <c r="Q49" s="1070"/>
      <c r="R49" s="1070"/>
      <c r="S49" s="1449"/>
    </row>
    <row r="50" spans="2:19" ht="15">
      <c r="B50" s="1513" t="s">
        <v>532</v>
      </c>
      <c r="C50" s="1514">
        <v>403.84199999999998</v>
      </c>
      <c r="D50" s="1515">
        <v>1755.423</v>
      </c>
      <c r="E50" s="1516">
        <v>144.79499999999999</v>
      </c>
      <c r="F50" s="1513" t="s">
        <v>533</v>
      </c>
      <c r="G50" s="1514">
        <v>778.00900000000001</v>
      </c>
      <c r="H50" s="1515">
        <v>3319.0909999999999</v>
      </c>
      <c r="I50" s="1516">
        <v>542.596</v>
      </c>
      <c r="K50" s="1545"/>
      <c r="L50" s="1374"/>
      <c r="M50" s="1374"/>
      <c r="N50" s="1374"/>
      <c r="O50" s="1544"/>
      <c r="P50" s="1070"/>
      <c r="Q50" s="1070"/>
      <c r="R50" s="1070"/>
      <c r="S50" s="1449"/>
    </row>
    <row r="51" spans="2:19" ht="15">
      <c r="B51" s="1525" t="s">
        <v>512</v>
      </c>
      <c r="C51" s="1526">
        <v>393.43299999999999</v>
      </c>
      <c r="D51" s="1527">
        <v>1703.768</v>
      </c>
      <c r="E51" s="1528">
        <v>355.62</v>
      </c>
      <c r="F51" s="1513" t="s">
        <v>512</v>
      </c>
      <c r="G51" s="1514">
        <v>606.21199999999999</v>
      </c>
      <c r="H51" s="1515">
        <v>2605.9</v>
      </c>
      <c r="I51" s="1516">
        <v>503.68</v>
      </c>
      <c r="K51" s="1545"/>
      <c r="L51" s="1374"/>
      <c r="M51" s="1374"/>
      <c r="N51" s="1374"/>
      <c r="O51" s="1544"/>
      <c r="P51" s="1070"/>
      <c r="Q51" s="1070"/>
      <c r="R51" s="1070"/>
      <c r="S51" s="1449"/>
    </row>
    <row r="52" spans="2:19" ht="15">
      <c r="B52" s="1513" t="s">
        <v>523</v>
      </c>
      <c r="C52" s="1514">
        <v>358.39</v>
      </c>
      <c r="D52" s="1515">
        <v>1564.067</v>
      </c>
      <c r="E52" s="1516">
        <v>563.21699999999998</v>
      </c>
      <c r="F52" s="1519" t="s">
        <v>527</v>
      </c>
      <c r="G52" s="1520">
        <v>595.577</v>
      </c>
      <c r="H52" s="1521">
        <v>2561.3069999999998</v>
      </c>
      <c r="I52" s="1522">
        <v>469.57</v>
      </c>
      <c r="K52" s="1545"/>
      <c r="L52" s="1374"/>
      <c r="M52" s="1374"/>
      <c r="N52" s="1374"/>
      <c r="O52" s="1070"/>
      <c r="P52" s="1070"/>
      <c r="Q52" s="1070"/>
      <c r="R52" s="1070"/>
      <c r="S52" s="1449"/>
    </row>
    <row r="53" spans="2:19" ht="15">
      <c r="B53" s="1513" t="s">
        <v>534</v>
      </c>
      <c r="C53" s="1514">
        <v>276.18</v>
      </c>
      <c r="D53" s="1515">
        <v>1208.614</v>
      </c>
      <c r="E53" s="1516">
        <v>124.53100000000001</v>
      </c>
      <c r="F53" s="1513" t="s">
        <v>531</v>
      </c>
      <c r="G53" s="1514">
        <v>531.64400000000001</v>
      </c>
      <c r="H53" s="1515">
        <v>2260.2739999999999</v>
      </c>
      <c r="I53" s="1516">
        <v>1511.3</v>
      </c>
      <c r="K53" s="1545"/>
      <c r="L53" s="1374"/>
      <c r="M53" s="1374"/>
      <c r="N53" s="1374"/>
      <c r="O53" s="1544"/>
      <c r="P53" s="1070"/>
      <c r="Q53" s="1070"/>
      <c r="R53" s="1070"/>
      <c r="S53" s="1449"/>
    </row>
    <row r="54" spans="2:19" ht="15">
      <c r="B54" s="1513" t="s">
        <v>119</v>
      </c>
      <c r="C54" s="1514">
        <v>269.93299999999999</v>
      </c>
      <c r="D54" s="1515">
        <v>1172.7049999999999</v>
      </c>
      <c r="E54" s="1516">
        <v>103.49299999999999</v>
      </c>
      <c r="F54" s="1525" t="s">
        <v>529</v>
      </c>
      <c r="G54" s="1526">
        <v>529.41200000000003</v>
      </c>
      <c r="H54" s="1527">
        <v>2254.442</v>
      </c>
      <c r="I54" s="1528">
        <v>445.57100000000003</v>
      </c>
      <c r="K54" s="1545"/>
      <c r="L54" s="1374"/>
      <c r="M54" s="1374"/>
      <c r="N54" s="1374"/>
      <c r="O54" s="1544"/>
      <c r="P54" s="1070"/>
      <c r="Q54" s="1070"/>
      <c r="R54" s="1070"/>
      <c r="S54" s="1449"/>
    </row>
    <row r="55" spans="2:19" ht="15">
      <c r="B55" s="1519" t="s">
        <v>535</v>
      </c>
      <c r="C55" s="1520">
        <v>242.87</v>
      </c>
      <c r="D55" s="1521">
        <v>1057.153</v>
      </c>
      <c r="E55" s="1522">
        <v>91.995999999999995</v>
      </c>
      <c r="F55" s="1513" t="s">
        <v>119</v>
      </c>
      <c r="G55" s="1514">
        <v>262.70499999999998</v>
      </c>
      <c r="H55" s="1515">
        <v>1125.528</v>
      </c>
      <c r="I55" s="1516">
        <v>105.105</v>
      </c>
      <c r="K55" s="1545"/>
      <c r="L55" s="1374"/>
      <c r="M55" s="1374"/>
      <c r="N55" s="1374"/>
      <c r="O55" s="1544"/>
      <c r="P55" s="1070"/>
      <c r="Q55" s="1070"/>
      <c r="R55" s="1070"/>
      <c r="S55" s="1449"/>
    </row>
    <row r="56" spans="2:19" ht="15">
      <c r="B56" s="1513" t="s">
        <v>530</v>
      </c>
      <c r="C56" s="1514">
        <v>211.072</v>
      </c>
      <c r="D56" s="1515">
        <v>919.07</v>
      </c>
      <c r="E56" s="1516">
        <v>156.41999999999999</v>
      </c>
      <c r="F56" s="1513" t="s">
        <v>532</v>
      </c>
      <c r="G56" s="1514">
        <v>253.357</v>
      </c>
      <c r="H56" s="1515">
        <v>1073.3800000000001</v>
      </c>
      <c r="I56" s="1516">
        <v>77.528000000000006</v>
      </c>
      <c r="K56" s="1545"/>
      <c r="L56" s="1374"/>
      <c r="M56" s="1374"/>
      <c r="N56" s="1374"/>
      <c r="O56" s="1544"/>
      <c r="P56" s="1070"/>
      <c r="Q56" s="1070"/>
      <c r="R56" s="1070"/>
      <c r="S56" s="1449"/>
    </row>
    <row r="57" spans="2:19" ht="15">
      <c r="B57" s="1525" t="s">
        <v>536</v>
      </c>
      <c r="C57" s="1526">
        <v>168.941</v>
      </c>
      <c r="D57" s="1527">
        <v>735.625</v>
      </c>
      <c r="E57" s="1528">
        <v>265.19</v>
      </c>
      <c r="F57" s="1513" t="s">
        <v>537</v>
      </c>
      <c r="G57" s="1514">
        <v>235.607</v>
      </c>
      <c r="H57" s="1515">
        <v>1011.327</v>
      </c>
      <c r="I57" s="1516">
        <v>174.8</v>
      </c>
      <c r="K57" s="1545"/>
      <c r="L57" s="1374"/>
      <c r="M57" s="1374"/>
      <c r="N57" s="1374"/>
      <c r="O57" s="1070"/>
      <c r="P57" s="1070"/>
      <c r="Q57" s="1070"/>
      <c r="R57" s="1070"/>
      <c r="S57" s="1449"/>
    </row>
    <row r="58" spans="2:19" ht="15">
      <c r="B58" s="1513" t="s">
        <v>538</v>
      </c>
      <c r="C58" s="1514">
        <v>149.48500000000001</v>
      </c>
      <c r="D58" s="1515">
        <v>652.60799999999995</v>
      </c>
      <c r="E58" s="1516">
        <v>99.644999999999996</v>
      </c>
      <c r="F58" s="1519" t="s">
        <v>539</v>
      </c>
      <c r="G58" s="1520">
        <v>189.16399999999999</v>
      </c>
      <c r="H58" s="1521">
        <v>810.63800000000003</v>
      </c>
      <c r="I58" s="1522">
        <v>110.73</v>
      </c>
      <c r="K58" s="1545"/>
      <c r="L58" s="1374"/>
      <c r="M58" s="1374"/>
      <c r="N58" s="1374"/>
      <c r="O58" s="1544"/>
      <c r="P58" s="1070"/>
      <c r="Q58" s="1070"/>
      <c r="R58" s="1070"/>
      <c r="S58" s="1449"/>
    </row>
    <row r="59" spans="2:19" ht="15">
      <c r="B59" s="1513" t="s">
        <v>540</v>
      </c>
      <c r="C59" s="1514">
        <v>146.446</v>
      </c>
      <c r="D59" s="1515">
        <v>642.45899999999995</v>
      </c>
      <c r="E59" s="1516">
        <v>58.454999999999998</v>
      </c>
      <c r="F59" s="1513" t="s">
        <v>535</v>
      </c>
      <c r="G59" s="1514">
        <v>162.05699999999999</v>
      </c>
      <c r="H59" s="1515">
        <v>699.25199999999995</v>
      </c>
      <c r="I59" s="1516">
        <v>47.881</v>
      </c>
      <c r="K59" s="1545"/>
      <c r="L59" s="1374"/>
      <c r="M59" s="1374"/>
      <c r="N59" s="1374"/>
      <c r="O59" s="1544"/>
      <c r="P59" s="1070"/>
      <c r="Q59" s="1070"/>
      <c r="R59" s="1070"/>
      <c r="S59" s="1449"/>
    </row>
    <row r="60" spans="2:19" ht="15">
      <c r="B60" s="1513" t="s">
        <v>539</v>
      </c>
      <c r="C60" s="1514">
        <v>91.593999999999994</v>
      </c>
      <c r="D60" s="1515">
        <v>393.84100000000001</v>
      </c>
      <c r="E60" s="1516">
        <v>108.175</v>
      </c>
      <c r="F60" s="1525" t="s">
        <v>541</v>
      </c>
      <c r="G60" s="1526">
        <v>141.15</v>
      </c>
      <c r="H60" s="1527">
        <v>599.23199999999997</v>
      </c>
      <c r="I60" s="1528">
        <v>50</v>
      </c>
      <c r="K60" s="1545"/>
      <c r="L60" s="1374"/>
      <c r="M60" s="1374"/>
      <c r="N60" s="1374"/>
      <c r="O60" s="1544"/>
      <c r="P60" s="1070"/>
      <c r="Q60" s="1070"/>
      <c r="R60" s="1070"/>
      <c r="S60" s="1449"/>
    </row>
    <row r="61" spans="2:19" ht="15">
      <c r="B61" s="1519" t="s">
        <v>542</v>
      </c>
      <c r="C61" s="1520">
        <v>74.134</v>
      </c>
      <c r="D61" s="1521">
        <v>319.02699999999999</v>
      </c>
      <c r="E61" s="1522">
        <v>24.760999999999999</v>
      </c>
      <c r="F61" s="1513" t="s">
        <v>534</v>
      </c>
      <c r="G61" s="1514">
        <v>107.226</v>
      </c>
      <c r="H61" s="1515">
        <v>455.089</v>
      </c>
      <c r="I61" s="1516">
        <v>42.55</v>
      </c>
      <c r="K61" s="1545"/>
      <c r="L61" s="1374"/>
      <c r="M61" s="1374"/>
      <c r="N61" s="1374"/>
      <c r="O61" s="1449"/>
      <c r="P61" s="1449"/>
      <c r="Q61" s="1449"/>
      <c r="R61" s="1449"/>
      <c r="S61" s="1449"/>
    </row>
    <row r="62" spans="2:19" ht="15">
      <c r="B62" s="1513" t="s">
        <v>537</v>
      </c>
      <c r="C62" s="1514">
        <v>72.534000000000006</v>
      </c>
      <c r="D62" s="1515">
        <v>314.12099999999998</v>
      </c>
      <c r="E62" s="1516">
        <v>75</v>
      </c>
      <c r="F62" s="1513" t="s">
        <v>543</v>
      </c>
      <c r="G62" s="1514">
        <v>106.529</v>
      </c>
      <c r="H62" s="1515">
        <v>459.791</v>
      </c>
      <c r="I62" s="1516">
        <v>99.79</v>
      </c>
      <c r="K62" s="1545"/>
      <c r="L62" s="1374"/>
      <c r="M62" s="1374"/>
      <c r="N62" s="1374"/>
      <c r="O62" s="1449"/>
    </row>
    <row r="63" spans="2:19" ht="15">
      <c r="B63" s="1525" t="s">
        <v>118</v>
      </c>
      <c r="C63" s="1526">
        <v>61.390999999999998</v>
      </c>
      <c r="D63" s="1527">
        <v>268.72899999999998</v>
      </c>
      <c r="E63" s="1528">
        <v>42.271999999999998</v>
      </c>
      <c r="F63" s="1513" t="s">
        <v>544</v>
      </c>
      <c r="G63" s="1514">
        <v>76.165999999999997</v>
      </c>
      <c r="H63" s="1515">
        <v>325.738</v>
      </c>
      <c r="I63" s="1516">
        <v>25.849</v>
      </c>
      <c r="K63" s="1545"/>
      <c r="L63" s="1374"/>
      <c r="M63" s="1374"/>
      <c r="N63" s="1374"/>
      <c r="O63" s="1449"/>
    </row>
    <row r="64" spans="2:19" ht="15">
      <c r="B64" s="1513" t="s">
        <v>545</v>
      </c>
      <c r="C64" s="1514">
        <v>58.357999999999997</v>
      </c>
      <c r="D64" s="1515">
        <v>247.786</v>
      </c>
      <c r="E64" s="1516">
        <v>24.998000000000001</v>
      </c>
      <c r="F64" s="1519" t="s">
        <v>546</v>
      </c>
      <c r="G64" s="1520">
        <v>58.064</v>
      </c>
      <c r="H64" s="1521">
        <v>244.25200000000001</v>
      </c>
      <c r="I64" s="1522">
        <v>19.318999999999999</v>
      </c>
      <c r="K64" s="1545"/>
      <c r="L64" s="1374"/>
      <c r="M64" s="1374"/>
      <c r="N64" s="1374"/>
      <c r="O64" s="1449"/>
    </row>
    <row r="65" spans="2:15" ht="15">
      <c r="B65" s="1513" t="s">
        <v>547</v>
      </c>
      <c r="C65" s="1514">
        <v>56.228999999999999</v>
      </c>
      <c r="D65" s="1515">
        <v>242.43799999999999</v>
      </c>
      <c r="E65" s="1516">
        <v>23.966000000000001</v>
      </c>
      <c r="F65" s="1513" t="s">
        <v>548</v>
      </c>
      <c r="G65" s="1514">
        <v>57.072000000000003</v>
      </c>
      <c r="H65" s="1515">
        <v>242.84200000000001</v>
      </c>
      <c r="I65" s="1516">
        <v>50</v>
      </c>
      <c r="K65" s="1545"/>
      <c r="L65" s="1374"/>
      <c r="M65" s="1374"/>
      <c r="N65" s="1374"/>
      <c r="O65" s="1449"/>
    </row>
    <row r="66" spans="2:15" ht="15">
      <c r="B66" s="1513" t="s">
        <v>549</v>
      </c>
      <c r="C66" s="1514">
        <v>55.207000000000001</v>
      </c>
      <c r="D66" s="1515">
        <v>240.07599999999999</v>
      </c>
      <c r="E66" s="1516">
        <v>33.725999999999999</v>
      </c>
      <c r="F66" s="1525" t="s">
        <v>536</v>
      </c>
      <c r="G66" s="1526">
        <v>54.289000000000001</v>
      </c>
      <c r="H66" s="1527">
        <v>228.67400000000001</v>
      </c>
      <c r="I66" s="1528">
        <v>78.16</v>
      </c>
      <c r="K66" s="1545"/>
      <c r="L66" s="1374"/>
      <c r="M66" s="1374"/>
      <c r="N66" s="1374"/>
      <c r="O66" s="1449"/>
    </row>
    <row r="67" spans="2:15" ht="15">
      <c r="B67" s="1519" t="s">
        <v>546</v>
      </c>
      <c r="C67" s="1520">
        <v>53.314999999999998</v>
      </c>
      <c r="D67" s="1521">
        <v>233.14400000000001</v>
      </c>
      <c r="E67" s="1522">
        <v>21.06</v>
      </c>
      <c r="F67" s="1519" t="s">
        <v>550</v>
      </c>
      <c r="G67" s="1520">
        <v>51.165999999999997</v>
      </c>
      <c r="H67" s="1521">
        <v>216.39699999999999</v>
      </c>
      <c r="I67" s="1522">
        <v>21.414000000000001</v>
      </c>
      <c r="K67" s="1545"/>
      <c r="L67" s="1374"/>
      <c r="M67" s="1374"/>
      <c r="N67" s="1374"/>
      <c r="O67" s="1449"/>
    </row>
    <row r="68" spans="2:15" ht="15">
      <c r="B68" s="1513" t="s">
        <v>551</v>
      </c>
      <c r="C68" s="1514">
        <v>28.202000000000002</v>
      </c>
      <c r="D68" s="1515">
        <v>121.43600000000001</v>
      </c>
      <c r="E68" s="1516">
        <v>39.744999999999997</v>
      </c>
      <c r="F68" s="1513" t="s">
        <v>552</v>
      </c>
      <c r="G68" s="1514">
        <v>38.03</v>
      </c>
      <c r="H68" s="1515">
        <v>161.40899999999999</v>
      </c>
      <c r="I68" s="1516">
        <v>20.015999999999998</v>
      </c>
      <c r="K68" s="1545"/>
      <c r="L68" s="1374"/>
      <c r="M68" s="1374"/>
      <c r="N68" s="1374"/>
      <c r="O68" s="1449"/>
    </row>
    <row r="69" spans="2:15" ht="15">
      <c r="B69" s="1525" t="s">
        <v>133</v>
      </c>
      <c r="C69" s="1526">
        <v>26.341000000000001</v>
      </c>
      <c r="D69" s="1527">
        <v>114.39</v>
      </c>
      <c r="E69" s="1528">
        <v>6.6829999999999998</v>
      </c>
      <c r="F69" s="1525" t="s">
        <v>133</v>
      </c>
      <c r="G69" s="1526">
        <v>24.077999999999999</v>
      </c>
      <c r="H69" s="1527">
        <v>102.67400000000001</v>
      </c>
      <c r="I69" s="1528">
        <v>24.931000000000001</v>
      </c>
      <c r="K69" s="1545"/>
      <c r="L69" s="1374"/>
      <c r="M69" s="1374"/>
      <c r="N69" s="1374"/>
      <c r="O69" s="1449"/>
    </row>
    <row r="70" spans="2:15" ht="15">
      <c r="B70" s="1513" t="s">
        <v>533</v>
      </c>
      <c r="C70" s="1514">
        <v>25.120999999999999</v>
      </c>
      <c r="D70" s="1515">
        <v>110.122</v>
      </c>
      <c r="E70" s="1516">
        <v>13.675000000000001</v>
      </c>
      <c r="F70" s="1513" t="s">
        <v>553</v>
      </c>
      <c r="G70" s="1514">
        <v>21.93</v>
      </c>
      <c r="H70" s="1515">
        <v>92.747</v>
      </c>
      <c r="I70" s="1516">
        <v>24.92</v>
      </c>
      <c r="K70" s="1545"/>
      <c r="L70" s="1374"/>
      <c r="M70" s="1374"/>
      <c r="N70" s="1374"/>
      <c r="O70" s="1449"/>
    </row>
    <row r="71" spans="2:15" ht="15">
      <c r="B71" s="1513" t="s">
        <v>554</v>
      </c>
      <c r="C71" s="1514">
        <v>18.292000000000002</v>
      </c>
      <c r="D71" s="1515">
        <v>79.789000000000001</v>
      </c>
      <c r="E71" s="1516">
        <v>45.02</v>
      </c>
      <c r="F71" s="1513" t="s">
        <v>538</v>
      </c>
      <c r="G71" s="1514">
        <v>20.86</v>
      </c>
      <c r="H71" s="1515">
        <v>91.168999999999997</v>
      </c>
      <c r="I71" s="1516">
        <v>24</v>
      </c>
      <c r="K71" s="1545"/>
      <c r="L71" s="1374"/>
      <c r="M71" s="1374"/>
      <c r="N71" s="1374"/>
      <c r="O71" s="1449"/>
    </row>
    <row r="72" spans="2:15" ht="15">
      <c r="B72" s="1513" t="s">
        <v>543</v>
      </c>
      <c r="C72" s="1514">
        <v>16.248999999999999</v>
      </c>
      <c r="D72" s="1515">
        <v>69.878</v>
      </c>
      <c r="E72" s="1516">
        <v>25</v>
      </c>
      <c r="F72" s="1513" t="s">
        <v>554</v>
      </c>
      <c r="G72" s="1514">
        <v>17.027999999999999</v>
      </c>
      <c r="H72" s="1515">
        <v>75.228999999999999</v>
      </c>
      <c r="I72" s="1516">
        <v>24.82</v>
      </c>
      <c r="K72" s="1545"/>
      <c r="L72" s="1374"/>
      <c r="M72" s="1374"/>
      <c r="N72" s="1374"/>
      <c r="O72" s="1449"/>
    </row>
    <row r="73" spans="2:15" ht="15">
      <c r="B73" s="1519" t="s">
        <v>555</v>
      </c>
      <c r="C73" s="1520">
        <v>4.7649999999999997</v>
      </c>
      <c r="D73" s="1521">
        <v>21.283000000000001</v>
      </c>
      <c r="E73" s="1522">
        <v>5.2</v>
      </c>
      <c r="F73" s="1519" t="s">
        <v>447</v>
      </c>
      <c r="G73" s="1520">
        <v>4.444</v>
      </c>
      <c r="H73" s="1521">
        <v>18.786999999999999</v>
      </c>
      <c r="I73" s="1522">
        <v>0.57499999999999996</v>
      </c>
      <c r="K73" s="1545"/>
      <c r="L73" s="1374"/>
      <c r="M73" s="1374"/>
      <c r="N73" s="1374"/>
      <c r="O73" s="1449"/>
    </row>
    <row r="74" spans="2:15" ht="15">
      <c r="B74" s="1513" t="s">
        <v>447</v>
      </c>
      <c r="C74" s="1514">
        <v>4.4820000000000002</v>
      </c>
      <c r="D74" s="1515">
        <v>19.658999999999999</v>
      </c>
      <c r="E74" s="1516">
        <v>0.86499999999999999</v>
      </c>
      <c r="F74" s="1513" t="s">
        <v>556</v>
      </c>
      <c r="G74" s="1514">
        <v>3.7389999999999999</v>
      </c>
      <c r="H74" s="1515">
        <v>15.994999999999999</v>
      </c>
      <c r="I74" s="1516">
        <v>0.54600000000000004</v>
      </c>
      <c r="K74" s="1545"/>
      <c r="L74" s="1374"/>
      <c r="M74" s="1374"/>
      <c r="N74" s="1374"/>
      <c r="O74" s="1449"/>
    </row>
    <row r="75" spans="2:15" ht="15">
      <c r="B75" s="1525" t="s">
        <v>556</v>
      </c>
      <c r="C75" s="1526">
        <v>3.0670000000000002</v>
      </c>
      <c r="D75" s="1527">
        <v>13.218999999999999</v>
      </c>
      <c r="E75" s="1528">
        <v>0.51200000000000001</v>
      </c>
      <c r="F75" s="1525" t="s">
        <v>557</v>
      </c>
      <c r="G75" s="1526">
        <v>2.3290000000000002</v>
      </c>
      <c r="H75" s="1527">
        <v>9.9600000000000009</v>
      </c>
      <c r="I75" s="1528">
        <v>0.89900000000000002</v>
      </c>
      <c r="K75" s="1545"/>
      <c r="L75" s="1374"/>
      <c r="M75" s="1374"/>
      <c r="N75" s="1374"/>
      <c r="O75" s="1449"/>
    </row>
    <row r="76" spans="2:15" ht="15">
      <c r="B76" s="1513" t="s">
        <v>115</v>
      </c>
      <c r="C76" s="1514">
        <v>3.044</v>
      </c>
      <c r="D76" s="1515">
        <v>13.202999999999999</v>
      </c>
      <c r="E76" s="1516">
        <v>0.66300000000000003</v>
      </c>
      <c r="F76" s="1513" t="s">
        <v>115</v>
      </c>
      <c r="G76" s="1514">
        <v>1.974</v>
      </c>
      <c r="H76" s="1515">
        <v>8.3249999999999993</v>
      </c>
      <c r="I76" s="1516">
        <v>1.3480000000000001</v>
      </c>
      <c r="K76" s="1545"/>
      <c r="L76" s="1374"/>
      <c r="M76" s="1374"/>
      <c r="N76" s="1374"/>
      <c r="O76" s="1449"/>
    </row>
    <row r="77" spans="2:15" ht="15">
      <c r="B77" s="1513" t="s">
        <v>511</v>
      </c>
      <c r="C77" s="1514">
        <v>2.113</v>
      </c>
      <c r="D77" s="1515">
        <v>9.2170000000000005</v>
      </c>
      <c r="E77" s="1516">
        <v>0.63700000000000001</v>
      </c>
      <c r="F77" s="1513" t="s">
        <v>511</v>
      </c>
      <c r="G77" s="1514">
        <v>1.905</v>
      </c>
      <c r="H77" s="1515">
        <v>8.1270000000000007</v>
      </c>
      <c r="I77" s="1516">
        <v>0.57299999999999995</v>
      </c>
      <c r="K77" s="1545"/>
      <c r="L77" s="1374"/>
      <c r="M77" s="1374"/>
      <c r="N77" s="1374"/>
      <c r="O77" s="1449"/>
    </row>
    <row r="78" spans="2:15" ht="15.75" thickBot="1">
      <c r="B78" s="1546" t="s">
        <v>558</v>
      </c>
      <c r="C78" s="1547">
        <v>3.7999999999999999E-2</v>
      </c>
      <c r="D78" s="1548">
        <v>0.16</v>
      </c>
      <c r="E78" s="1549">
        <v>2.1999999999999999E-2</v>
      </c>
      <c r="F78" s="1546" t="s">
        <v>558</v>
      </c>
      <c r="G78" s="1547">
        <v>6.8000000000000005E-2</v>
      </c>
      <c r="H78" s="1548">
        <v>0.28899999999999998</v>
      </c>
      <c r="I78" s="1549">
        <v>4.2000000000000003E-2</v>
      </c>
      <c r="K78" s="1545"/>
      <c r="L78" s="1374"/>
      <c r="M78" s="1374"/>
      <c r="N78" s="1374"/>
      <c r="O78" s="1449"/>
    </row>
    <row r="79" spans="2:15" ht="15">
      <c r="B79" s="730" t="s">
        <v>520</v>
      </c>
      <c r="C79" s="731"/>
      <c r="D79" s="731"/>
      <c r="E79" s="731"/>
      <c r="G79" s="731"/>
      <c r="H79" s="731"/>
      <c r="I79" s="731"/>
      <c r="K79" s="1545"/>
      <c r="L79" s="1374"/>
      <c r="M79" s="1374"/>
      <c r="N79" s="1374"/>
      <c r="O79" s="1449"/>
    </row>
    <row r="80" spans="2:15">
      <c r="O80" s="1449"/>
    </row>
    <row r="81" spans="3:15">
      <c r="C81" s="731"/>
      <c r="D81" s="731"/>
      <c r="E81" s="731"/>
      <c r="G81" s="731"/>
      <c r="H81" s="731"/>
      <c r="I81" s="731"/>
      <c r="O81" s="1449"/>
    </row>
    <row r="82" spans="3:15">
      <c r="O82" s="1449"/>
    </row>
    <row r="83" spans="3:15">
      <c r="O83" s="1449"/>
    </row>
    <row r="84" spans="3:15">
      <c r="O84" s="1449"/>
    </row>
    <row r="85" spans="3:15">
      <c r="O85" s="1449"/>
    </row>
    <row r="86" spans="3:15">
      <c r="O86" s="1449"/>
    </row>
    <row r="87" spans="3:15">
      <c r="O87" s="1449"/>
    </row>
    <row r="88" spans="3:15">
      <c r="O88" s="1449"/>
    </row>
    <row r="89" spans="3:15">
      <c r="O89" s="1449"/>
    </row>
    <row r="90" spans="3:15">
      <c r="O90" s="1449"/>
    </row>
    <row r="91" spans="3:15">
      <c r="O91" s="1449"/>
    </row>
    <row r="92" spans="3:15">
      <c r="O92" s="1449"/>
    </row>
    <row r="93" spans="3:15">
      <c r="O93" s="1449"/>
    </row>
    <row r="94" spans="3:15">
      <c r="O94" s="1449"/>
    </row>
    <row r="95" spans="3:15">
      <c r="O95" s="1449"/>
    </row>
    <row r="96" spans="3:15">
      <c r="O96" s="1449"/>
    </row>
    <row r="97" spans="15:15">
      <c r="O97" s="1449"/>
    </row>
    <row r="98" spans="15:15">
      <c r="O98" s="1449"/>
    </row>
    <row r="99" spans="15:15">
      <c r="O99" s="1449"/>
    </row>
    <row r="100" spans="15:15">
      <c r="O100" s="1449"/>
    </row>
    <row r="101" spans="15:15">
      <c r="O101" s="1449"/>
    </row>
    <row r="102" spans="15:15">
      <c r="O102" s="1449"/>
    </row>
    <row r="103" spans="15:15">
      <c r="O103" s="1449"/>
    </row>
    <row r="104" spans="15:15">
      <c r="O104" s="1449"/>
    </row>
    <row r="105" spans="15:15">
      <c r="O105" s="1449"/>
    </row>
    <row r="106" spans="15:15">
      <c r="O106" s="1449"/>
    </row>
    <row r="107" spans="15:15">
      <c r="O107" s="144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N47" sqref="N47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465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35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9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9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738" t="s">
        <v>267</v>
      </c>
      <c r="Y7" s="1741" t="s">
        <v>268</v>
      </c>
      <c r="Z7" s="1741" t="s">
        <v>268</v>
      </c>
      <c r="AE7" s="1738" t="s">
        <v>267</v>
      </c>
      <c r="AF7" s="1741" t="s">
        <v>268</v>
      </c>
      <c r="AG7" s="1741" t="s">
        <v>268</v>
      </c>
      <c r="AH7" s="386"/>
      <c r="AI7" s="1731" t="s">
        <v>267</v>
      </c>
      <c r="AJ7" s="1734" t="s">
        <v>268</v>
      </c>
      <c r="AK7"/>
    </row>
    <row r="8" spans="1:39" ht="15" customHeight="1">
      <c r="A8" s="1436"/>
      <c r="B8" s="418"/>
      <c r="C8" s="678"/>
      <c r="D8"/>
      <c r="H8" s="1140"/>
      <c r="I8" s="418"/>
      <c r="J8" s="678"/>
      <c r="K8"/>
      <c r="P8" s="1140"/>
      <c r="Q8" s="418"/>
      <c r="R8" s="678"/>
      <c r="S8"/>
      <c r="X8" s="1739"/>
      <c r="Y8" s="1742"/>
      <c r="Z8" s="1742"/>
      <c r="AE8" s="1739"/>
      <c r="AF8" s="1742"/>
      <c r="AG8" s="1742"/>
      <c r="AI8" s="1732"/>
      <c r="AJ8" s="1735"/>
      <c r="AK8"/>
    </row>
    <row r="9" spans="1:39" ht="15" customHeight="1">
      <c r="A9" s="1436"/>
      <c r="B9" s="424" t="s">
        <v>269</v>
      </c>
      <c r="C9" s="424" t="s">
        <v>303</v>
      </c>
      <c r="D9"/>
      <c r="H9" s="1140"/>
      <c r="I9" s="424" t="s">
        <v>269</v>
      </c>
      <c r="J9" s="424" t="s">
        <v>303</v>
      </c>
      <c r="K9"/>
      <c r="P9" s="1140"/>
      <c r="Q9" s="424" t="s">
        <v>269</v>
      </c>
      <c r="R9" s="1729" t="s">
        <v>333</v>
      </c>
      <c r="S9"/>
      <c r="X9" s="1739"/>
      <c r="Y9" s="1743" t="s">
        <v>269</v>
      </c>
      <c r="Z9" s="1729" t="s">
        <v>333</v>
      </c>
      <c r="AB9" s="695"/>
      <c r="AC9" s="695"/>
      <c r="AE9" s="1739"/>
      <c r="AF9" s="1743" t="s">
        <v>269</v>
      </c>
      <c r="AG9" s="1729" t="s">
        <v>333</v>
      </c>
      <c r="AI9" s="1732"/>
      <c r="AJ9" s="1736" t="s">
        <v>269</v>
      </c>
      <c r="AK9"/>
    </row>
    <row r="10" spans="1:39" ht="15" customHeight="1">
      <c r="A10" s="1437"/>
      <c r="B10" s="425"/>
      <c r="C10" s="425"/>
      <c r="D10"/>
      <c r="H10" s="1141"/>
      <c r="I10" s="425"/>
      <c r="J10" s="425"/>
      <c r="K10"/>
      <c r="P10" s="1141"/>
      <c r="Q10" s="425"/>
      <c r="R10" s="1730"/>
      <c r="S10"/>
      <c r="X10" s="1740"/>
      <c r="Y10" s="1744"/>
      <c r="Z10" s="1730"/>
      <c r="AB10" s="694"/>
      <c r="AC10" s="694"/>
      <c r="AE10" s="1740"/>
      <c r="AF10" s="1744"/>
      <c r="AG10" s="1730"/>
      <c r="AI10" s="1733"/>
      <c r="AJ10" s="1737"/>
      <c r="AK10"/>
    </row>
    <row r="11" spans="1:39" ht="15" customHeight="1">
      <c r="A11" s="1436"/>
      <c r="B11" s="418"/>
      <c r="C11" s="678"/>
      <c r="D11"/>
      <c r="H11" s="1140"/>
      <c r="I11" s="418"/>
      <c r="J11" s="678"/>
      <c r="K11"/>
      <c r="P11" s="1140"/>
      <c r="Q11" s="418"/>
      <c r="R11" s="678"/>
      <c r="S11"/>
      <c r="X11" s="1142"/>
      <c r="Y11" s="1143"/>
      <c r="Z11" s="685"/>
      <c r="AE11" s="1142"/>
      <c r="AF11" s="1143"/>
      <c r="AG11" s="685"/>
      <c r="AI11" s="1140"/>
      <c r="AJ11" s="1151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9" t="s">
        <v>270</v>
      </c>
      <c r="AK12"/>
    </row>
    <row r="13" spans="1:39" ht="15" customHeight="1">
      <c r="A13"/>
      <c r="B13" s="419"/>
      <c r="C13" s="679"/>
      <c r="D13"/>
      <c r="G13" s="1123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9"/>
      <c r="AK13"/>
      <c r="AM13" s="318"/>
    </row>
    <row r="14" spans="1:39" ht="15" customHeight="1">
      <c r="A14" s="409" t="s">
        <v>232</v>
      </c>
      <c r="B14" s="1479">
        <v>2014794</v>
      </c>
      <c r="C14" s="1144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32">
        <v>1777822</v>
      </c>
      <c r="J14" s="1144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6">
        <v>1780502</v>
      </c>
      <c r="R14" s="1144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479">
        <v>1680923</v>
      </c>
      <c r="C15" s="1144">
        <f t="shared" ref="C15:C18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32">
        <v>1713264</v>
      </c>
      <c r="J15" s="1144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6">
        <v>1788962</v>
      </c>
      <c r="R15" s="1144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479">
        <v>2224759</v>
      </c>
      <c r="C16" s="1144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32">
        <v>2007419</v>
      </c>
      <c r="J16" s="1144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6">
        <v>1958965</v>
      </c>
      <c r="R16" s="1144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479">
        <v>1812065</v>
      </c>
      <c r="C17" s="1144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32">
        <v>1769318</v>
      </c>
      <c r="J17" s="1144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6">
        <v>1781124</v>
      </c>
      <c r="R17" s="1144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479">
        <v>1856274</v>
      </c>
      <c r="C18" s="1144">
        <f t="shared" si="5"/>
        <v>9588815</v>
      </c>
      <c r="D18" s="677">
        <f t="shared" si="6"/>
        <v>4.7729567632644372</v>
      </c>
      <c r="E18" s="677">
        <f t="shared" si="0"/>
        <v>6.0764304885627949</v>
      </c>
      <c r="H18" s="409" t="s">
        <v>224</v>
      </c>
      <c r="I18" s="1432">
        <v>1771711</v>
      </c>
      <c r="J18" s="1144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6">
        <v>1784873</v>
      </c>
      <c r="R18" s="1144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433"/>
      <c r="C19" s="1144"/>
      <c r="D19" s="677">
        <f t="shared" si="6"/>
        <v>-100</v>
      </c>
      <c r="E19" s="677">
        <f t="shared" si="0"/>
        <v>-100</v>
      </c>
      <c r="H19" s="409" t="s">
        <v>225</v>
      </c>
      <c r="I19" s="1433">
        <v>1722042</v>
      </c>
      <c r="J19" s="1144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7">
        <v>1749441</v>
      </c>
      <c r="R19" s="1144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32"/>
      <c r="C20" s="1144"/>
      <c r="D20" s="677">
        <f t="shared" si="6"/>
        <v>-100</v>
      </c>
      <c r="E20" s="677">
        <f t="shared" si="0"/>
        <v>-100</v>
      </c>
      <c r="H20" s="409" t="s">
        <v>226</v>
      </c>
      <c r="I20" s="1432">
        <v>1796405</v>
      </c>
      <c r="J20" s="1144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6">
        <v>1657307</v>
      </c>
      <c r="R20" s="1144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32"/>
      <c r="C21" s="1144"/>
      <c r="D21" s="677">
        <f t="shared" si="6"/>
        <v>-100</v>
      </c>
      <c r="E21" s="677">
        <f t="shared" si="0"/>
        <v>-100</v>
      </c>
      <c r="H21" s="409" t="s">
        <v>227</v>
      </c>
      <c r="I21" s="1432">
        <v>1806188</v>
      </c>
      <c r="J21" s="1144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6">
        <v>1830035</v>
      </c>
      <c r="R21" s="1144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32"/>
      <c r="C22" s="1144"/>
      <c r="D22" s="677">
        <f t="shared" si="6"/>
        <v>-100</v>
      </c>
      <c r="E22" s="677">
        <f t="shared" si="0"/>
        <v>-100</v>
      </c>
      <c r="H22" s="409" t="s">
        <v>228</v>
      </c>
      <c r="I22" s="1432">
        <v>1818226</v>
      </c>
      <c r="J22" s="1144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6">
        <v>1769314</v>
      </c>
      <c r="R22" s="1144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32"/>
      <c r="C23" s="1144"/>
      <c r="D23" s="677">
        <f t="shared" si="6"/>
        <v>-100</v>
      </c>
      <c r="E23" s="677">
        <f t="shared" si="0"/>
        <v>-100</v>
      </c>
      <c r="H23" s="409" t="s">
        <v>229</v>
      </c>
      <c r="I23" s="1432">
        <v>2000294</v>
      </c>
      <c r="J23" s="1144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6">
        <v>1883122</v>
      </c>
      <c r="R23" s="1144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32"/>
      <c r="C24" s="1144"/>
      <c r="D24" s="677">
        <f t="shared" si="6"/>
        <v>-100</v>
      </c>
      <c r="E24" s="677">
        <f t="shared" si="0"/>
        <v>-100</v>
      </c>
      <c r="H24" s="409" t="s">
        <v>230</v>
      </c>
      <c r="I24" s="1432">
        <v>1987611</v>
      </c>
      <c r="J24" s="1144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6">
        <v>1846868</v>
      </c>
      <c r="R24" s="1144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3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32"/>
      <c r="C25" s="1144"/>
      <c r="D25" s="677">
        <f t="shared" si="6"/>
        <v>-100</v>
      </c>
      <c r="E25" s="677">
        <f t="shared" si="0"/>
        <v>-100</v>
      </c>
      <c r="H25" s="409" t="s">
        <v>231</v>
      </c>
      <c r="I25" s="1432">
        <v>1918659</v>
      </c>
      <c r="J25" s="1144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4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466</v>
      </c>
      <c r="B27" s="394">
        <f>SUM(B14:B25)</f>
        <v>9588815</v>
      </c>
      <c r="C27" s="680">
        <f>B27</f>
        <v>9588815</v>
      </c>
      <c r="D27" s="677"/>
      <c r="E27" s="677"/>
      <c r="H27" s="411" t="s">
        <v>380</v>
      </c>
      <c r="I27" s="394">
        <f>SUM(I14:I25)</f>
        <v>22088959</v>
      </c>
      <c r="J27" s="680">
        <f>I27</f>
        <v>22088959</v>
      </c>
      <c r="K27" s="677"/>
      <c r="L27" s="677"/>
      <c r="M27" s="417">
        <f>J27/1000</f>
        <v>22088.958999999999</v>
      </c>
      <c r="N27" s="1122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2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50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9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8"/>
      <c r="AK30"/>
    </row>
    <row r="31" spans="1:37" ht="15" customHeight="1">
      <c r="A31" s="412" t="s">
        <v>232</v>
      </c>
      <c r="B31" s="1479">
        <v>187575305</v>
      </c>
      <c r="C31" s="1144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32">
        <v>154466858</v>
      </c>
      <c r="J31" s="1144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6">
        <v>163972970</v>
      </c>
      <c r="R31" s="1144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479">
        <v>156520768</v>
      </c>
      <c r="C32" s="1144">
        <f t="shared" ref="C32:C35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32">
        <v>150449299</v>
      </c>
      <c r="J32" s="1144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6">
        <v>162402369</v>
      </c>
      <c r="R32" s="1144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480">
        <v>197639244</v>
      </c>
      <c r="C33" s="1144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33">
        <v>175495088</v>
      </c>
      <c r="J33" s="1144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7">
        <v>167166144</v>
      </c>
      <c r="R33" s="1144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479">
        <v>168414251</v>
      </c>
      <c r="C34" s="1144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32">
        <v>161166627</v>
      </c>
      <c r="J34" s="1144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6">
        <v>161833051</v>
      </c>
      <c r="R34" s="1144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479">
        <v>172309001</v>
      </c>
      <c r="C35" s="1144">
        <f t="shared" si="13"/>
        <v>882458569</v>
      </c>
      <c r="D35" s="677">
        <f t="shared" si="14"/>
        <v>6.8675179434400064</v>
      </c>
      <c r="E35" s="677">
        <f t="shared" si="15"/>
        <v>9.9206811746057895</v>
      </c>
      <c r="H35" s="413" t="s">
        <v>224</v>
      </c>
      <c r="I35" s="1432">
        <v>161236084</v>
      </c>
      <c r="J35" s="1144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6">
        <v>161479395</v>
      </c>
      <c r="R35" s="1144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432"/>
      <c r="C36" s="1144"/>
      <c r="D36" s="677">
        <f t="shared" si="14"/>
        <v>-100</v>
      </c>
      <c r="E36" s="677">
        <f t="shared" si="15"/>
        <v>-100</v>
      </c>
      <c r="H36" s="413" t="s">
        <v>225</v>
      </c>
      <c r="I36" s="1432">
        <v>156336157</v>
      </c>
      <c r="J36" s="1144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6">
        <v>157435645</v>
      </c>
      <c r="R36" s="1144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32"/>
      <c r="C37" s="1144"/>
      <c r="D37" s="677">
        <f t="shared" si="14"/>
        <v>-100</v>
      </c>
      <c r="E37" s="677">
        <f t="shared" si="15"/>
        <v>-100</v>
      </c>
      <c r="H37" s="413" t="s">
        <v>226</v>
      </c>
      <c r="I37" s="1432">
        <v>162613642</v>
      </c>
      <c r="J37" s="1144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6">
        <v>148162050</v>
      </c>
      <c r="R37" s="1144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34"/>
      <c r="C38" s="1144"/>
      <c r="D38" s="677">
        <f t="shared" si="14"/>
        <v>-100</v>
      </c>
      <c r="E38" s="677">
        <f t="shared" si="15"/>
        <v>-100</v>
      </c>
      <c r="H38" s="413" t="s">
        <v>227</v>
      </c>
      <c r="I38" s="1434">
        <v>163056783</v>
      </c>
      <c r="J38" s="1144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5">
        <v>163449804</v>
      </c>
      <c r="R38" s="1144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34"/>
      <c r="C39" s="1144"/>
      <c r="D39" s="677">
        <f t="shared" si="14"/>
        <v>-100</v>
      </c>
      <c r="E39" s="677">
        <f t="shared" si="15"/>
        <v>-100</v>
      </c>
      <c r="H39" s="413" t="s">
        <v>228</v>
      </c>
      <c r="I39" s="1434">
        <v>165006433</v>
      </c>
      <c r="J39" s="1144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5">
        <v>158832606</v>
      </c>
      <c r="R39" s="1144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34"/>
      <c r="C40" s="1144"/>
      <c r="D40" s="677">
        <f t="shared" si="14"/>
        <v>-100</v>
      </c>
      <c r="E40" s="677">
        <f t="shared" si="15"/>
        <v>-100</v>
      </c>
      <c r="H40" s="413" t="s">
        <v>229</v>
      </c>
      <c r="I40" s="1434">
        <v>183885284</v>
      </c>
      <c r="J40" s="1144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5">
        <v>170545099</v>
      </c>
      <c r="R40" s="1144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34"/>
      <c r="C41" s="1144"/>
      <c r="D41" s="677">
        <f t="shared" si="14"/>
        <v>-100</v>
      </c>
      <c r="E41" s="677">
        <f t="shared" si="15"/>
        <v>-100</v>
      </c>
      <c r="H41" s="413" t="s">
        <v>230</v>
      </c>
      <c r="I41" s="1434">
        <v>182489203</v>
      </c>
      <c r="J41" s="1144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5">
        <v>169024991</v>
      </c>
      <c r="R41" s="1144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34"/>
      <c r="C42" s="1144"/>
      <c r="D42" s="677">
        <f t="shared" si="14"/>
        <v>-100</v>
      </c>
      <c r="E42" s="677">
        <f t="shared" si="15"/>
        <v>-100</v>
      </c>
      <c r="H42" s="413" t="s">
        <v>231</v>
      </c>
      <c r="I42" s="1434">
        <v>176056200</v>
      </c>
      <c r="J42" s="1144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4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30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466</v>
      </c>
      <c r="B44" s="402">
        <f>SUM(B31:B42)</f>
        <v>882458569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30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2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T84" sqref="T84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81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81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81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81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81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81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81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81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81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81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82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82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82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82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82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82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>
        <v>6794.8559999999998</v>
      </c>
      <c r="I68" s="247">
        <v>6792.067</v>
      </c>
      <c r="J68" s="247"/>
      <c r="K68" s="247"/>
      <c r="L68" s="247"/>
      <c r="M68" s="247"/>
      <c r="N68" s="248"/>
    </row>
  </sheetData>
  <phoneticPr fontId="88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C11" sqref="C11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23.07.2018 - 29.07.2018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745" t="s">
        <v>192</v>
      </c>
      <c r="C6" s="1746"/>
      <c r="D6" s="1746"/>
      <c r="E6" s="1746"/>
      <c r="F6" s="1746"/>
      <c r="G6" s="1747"/>
    </row>
    <row r="7" spans="2:8" ht="24.95" customHeight="1" thickBot="1">
      <c r="B7" s="1748" t="s">
        <v>222</v>
      </c>
      <c r="C7" s="1749"/>
      <c r="D7" s="1749"/>
      <c r="E7" s="1749"/>
      <c r="F7" s="1749"/>
      <c r="G7" s="1750"/>
    </row>
    <row r="8" spans="2:8" ht="15.75">
      <c r="B8" s="163" t="s">
        <v>194</v>
      </c>
    </row>
  </sheetData>
  <mergeCells count="2">
    <mergeCell ref="B6:G6"/>
    <mergeCell ref="B7:G7"/>
  </mergeCells>
  <phoneticPr fontId="53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751" t="s">
        <v>259</v>
      </c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461</v>
      </c>
      <c r="AH5" s="445"/>
      <c r="AI5" s="445"/>
      <c r="AJ5" s="446"/>
      <c r="AV5" s="445" t="s">
        <v>460</v>
      </c>
      <c r="AW5" s="445"/>
      <c r="AX5" s="445"/>
      <c r="AY5" s="446"/>
      <c r="BK5" s="445" t="s">
        <v>459</v>
      </c>
      <c r="BL5" s="445"/>
      <c r="BM5" s="445"/>
      <c r="BN5" s="446"/>
      <c r="BZ5" s="445" t="s">
        <v>458</v>
      </c>
      <c r="CA5" s="445"/>
      <c r="CB5" s="445"/>
      <c r="CC5" s="446"/>
      <c r="CO5" s="445" t="s">
        <v>457</v>
      </c>
      <c r="CP5" s="445"/>
      <c r="CQ5" s="445"/>
      <c r="DE5" s="445" t="s">
        <v>456</v>
      </c>
      <c r="DF5" s="445"/>
      <c r="DG5" s="445"/>
      <c r="DU5" s="445" t="s">
        <v>455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752"/>
      <c r="CA7" s="1753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752"/>
      <c r="CP7" s="1753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752"/>
      <c r="DF7" s="1753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707"/>
      <c r="DV7" s="1708"/>
      <c r="DW7" s="1301">
        <v>2017</v>
      </c>
      <c r="DX7" s="1302">
        <v>2017</v>
      </c>
      <c r="DY7" s="1302">
        <v>2017</v>
      </c>
      <c r="DZ7" s="1302">
        <v>2017</v>
      </c>
      <c r="EA7" s="1301">
        <v>2017</v>
      </c>
      <c r="EB7" s="1302">
        <v>2017</v>
      </c>
      <c r="EC7" s="1302">
        <v>2017</v>
      </c>
      <c r="ED7" s="1302">
        <v>2017</v>
      </c>
      <c r="EE7" s="1301">
        <v>2017</v>
      </c>
      <c r="EF7" s="1301">
        <v>2017</v>
      </c>
      <c r="EG7" s="1301">
        <v>2017</v>
      </c>
      <c r="EH7" s="1302">
        <v>2017</v>
      </c>
      <c r="EI7" s="1303" t="s">
        <v>444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754"/>
      <c r="CA8" s="1755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754"/>
      <c r="CP8" s="1755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754"/>
      <c r="DF8" s="1755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709"/>
      <c r="DV8" s="1710"/>
      <c r="DW8" s="1304" t="s">
        <v>232</v>
      </c>
      <c r="DX8" s="1304" t="s">
        <v>233</v>
      </c>
      <c r="DY8" s="1304" t="s">
        <v>234</v>
      </c>
      <c r="DZ8" s="1304" t="s">
        <v>223</v>
      </c>
      <c r="EA8" s="1304" t="s">
        <v>224</v>
      </c>
      <c r="EB8" s="1304" t="s">
        <v>225</v>
      </c>
      <c r="EC8" s="1304" t="s">
        <v>226</v>
      </c>
      <c r="ED8" s="1304" t="s">
        <v>227</v>
      </c>
      <c r="EE8" s="1304" t="s">
        <v>228</v>
      </c>
      <c r="EF8" s="1304" t="s">
        <v>229</v>
      </c>
      <c r="EG8" s="1304" t="s">
        <v>230</v>
      </c>
      <c r="EH8" s="1304" t="s">
        <v>231</v>
      </c>
      <c r="EI8" s="1305" t="s">
        <v>454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6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3">
        <v>120.84840000000001</v>
      </c>
      <c r="EI9" s="1282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09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3">
        <v>178.67440000000002</v>
      </c>
      <c r="EI10" s="1282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09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1">
        <v>349.4513</v>
      </c>
      <c r="EI11" s="1280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10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3">
        <v>146.12620000000001</v>
      </c>
      <c r="EI12" s="1282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10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1">
        <v>3745.7742000000003</v>
      </c>
      <c r="EI13" s="1286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09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3">
        <v>134.28810000000001</v>
      </c>
      <c r="EI14" s="1282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10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1">
        <v>999.54840000000002</v>
      </c>
      <c r="EI15" s="1280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09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3">
        <v>145.5223</v>
      </c>
      <c r="EI16" s="1282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09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3">
        <v>146.1832</v>
      </c>
      <c r="EI17" s="1282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09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3">
        <v>145.61420000000001</v>
      </c>
      <c r="EI18" s="1282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09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3">
        <v>193.7</v>
      </c>
      <c r="EI19" s="1282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10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3">
        <v>126.51870000000001</v>
      </c>
      <c r="EI20" s="1282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09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3">
        <v>128.87100000000001</v>
      </c>
      <c r="EI21" s="1282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09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3">
        <v>147.8296</v>
      </c>
      <c r="EI22" s="1282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10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1">
        <v>1114.5161000000001</v>
      </c>
      <c r="EI23" s="1280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09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443</v>
      </c>
      <c r="EG24" s="1036" t="s">
        <v>443</v>
      </c>
      <c r="EH24" s="1283">
        <v>167.99</v>
      </c>
      <c r="EI24" s="1282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09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4">
        <v>193.8306</v>
      </c>
      <c r="EI25" s="1282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09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4">
        <v>145.3458</v>
      </c>
      <c r="EI26" s="1282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09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4">
        <v>143.12710000000001</v>
      </c>
      <c r="EI27" s="1282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09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4">
        <v>143.8903</v>
      </c>
      <c r="EI28" s="1282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09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4">
        <v>149.64500000000001</v>
      </c>
      <c r="EI29" s="1282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09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5">
        <v>46828.813500000004</v>
      </c>
      <c r="EI30" s="1280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09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4">
        <v>218</v>
      </c>
      <c r="EI31" s="1282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10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4">
        <v>126.80940000000001</v>
      </c>
      <c r="EI32" s="1282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1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4">
        <v>148.09900000000002</v>
      </c>
      <c r="EI33" s="1282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1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4">
        <v>142.45920000000001</v>
      </c>
      <c r="EI34" s="1282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10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5">
        <v>598.74710000000005</v>
      </c>
      <c r="EI35" s="1280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09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4">
        <v>144</v>
      </c>
      <c r="EI36" s="1282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09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3">
        <v>151.2406</v>
      </c>
      <c r="EI37" s="1282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09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1">
        <v>701.29740000000004</v>
      </c>
      <c r="EI38" s="1280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09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3">
        <v>154.97450000000001</v>
      </c>
      <c r="EI39" s="1282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09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3">
        <v>153.38840000000002</v>
      </c>
      <c r="EI40" s="1282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09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3">
        <v>159.4487</v>
      </c>
      <c r="EI41" s="1282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09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3">
        <v>176.0453</v>
      </c>
      <c r="EI42" s="1282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4"/>
      <c r="DV43" s="1315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1">
        <v>1749.1290000000001</v>
      </c>
      <c r="EI43" s="1280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09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3">
        <v>170.0556</v>
      </c>
      <c r="EI44" s="1282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4"/>
      <c r="DV45" s="1309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1">
        <v>150.16840000000002</v>
      </c>
      <c r="EI45" s="1280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4"/>
      <c r="DV46" s="1317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79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8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8">
        <v>142.785</v>
      </c>
      <c r="EI47" s="1277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V73" sqref="V73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83" t="s">
        <v>464</v>
      </c>
      <c r="C1" s="1384"/>
      <c r="D1" s="1384"/>
      <c r="E1" s="1384"/>
      <c r="F1" s="1384"/>
      <c r="G1" s="1384"/>
      <c r="H1" s="1384"/>
      <c r="Y1" s="1130"/>
    </row>
    <row r="2" spans="2:27" ht="27" customHeight="1">
      <c r="Y2" s="1130"/>
    </row>
    <row r="3" spans="2:27" ht="19.5" customHeight="1" thickBot="1">
      <c r="B3" s="1391">
        <v>2003</v>
      </c>
      <c r="C3" s="1418" t="s">
        <v>324</v>
      </c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391">
        <v>2003</v>
      </c>
      <c r="Q3" s="1756" t="s">
        <v>325</v>
      </c>
      <c r="R3" s="1757"/>
      <c r="S3" s="1757"/>
      <c r="T3" s="1757"/>
      <c r="U3" s="1130"/>
      <c r="V3" s="1391">
        <v>2003</v>
      </c>
      <c r="W3" s="1756" t="s">
        <v>326</v>
      </c>
      <c r="X3" s="1756"/>
      <c r="Y3" s="1130"/>
      <c r="Z3" s="1391">
        <v>2003</v>
      </c>
      <c r="AA3" s="1130"/>
    </row>
    <row r="4" spans="2:27" ht="19.5" customHeight="1" thickBot="1">
      <c r="B4" s="1392"/>
      <c r="C4" s="1393" t="s">
        <v>240</v>
      </c>
      <c r="D4" s="1393" t="s">
        <v>241</v>
      </c>
      <c r="E4" s="1393" t="s">
        <v>242</v>
      </c>
      <c r="F4" s="1393" t="s">
        <v>243</v>
      </c>
      <c r="G4" s="1393" t="s">
        <v>244</v>
      </c>
      <c r="H4" s="1393" t="s">
        <v>245</v>
      </c>
      <c r="I4" s="1393" t="s">
        <v>246</v>
      </c>
      <c r="J4" s="1393" t="s">
        <v>247</v>
      </c>
      <c r="K4" s="1393" t="s">
        <v>248</v>
      </c>
      <c r="L4" s="1393" t="s">
        <v>249</v>
      </c>
      <c r="M4" s="1393" t="s">
        <v>250</v>
      </c>
      <c r="N4" s="1394" t="s">
        <v>251</v>
      </c>
      <c r="O4" s="1130"/>
      <c r="P4" s="1392"/>
      <c r="Q4" s="1393" t="s">
        <v>327</v>
      </c>
      <c r="R4" s="1393" t="s">
        <v>328</v>
      </c>
      <c r="S4" s="1393" t="s">
        <v>329</v>
      </c>
      <c r="T4" s="1394" t="s">
        <v>330</v>
      </c>
      <c r="U4" s="1130"/>
      <c r="V4" s="1392"/>
      <c r="W4" s="1393" t="s">
        <v>331</v>
      </c>
      <c r="X4" s="1394" t="s">
        <v>332</v>
      </c>
      <c r="Y4" s="1130"/>
      <c r="Z4" s="1392"/>
      <c r="AA4" s="1394" t="s">
        <v>333</v>
      </c>
    </row>
    <row r="5" spans="2:27" ht="19.5" customHeight="1" thickBot="1">
      <c r="B5" s="1395" t="s">
        <v>334</v>
      </c>
      <c r="C5" s="1419">
        <v>72.36</v>
      </c>
      <c r="D5" s="1419">
        <v>68.17</v>
      </c>
      <c r="E5" s="1419">
        <v>65.150000000000006</v>
      </c>
      <c r="F5" s="1419">
        <v>62.26</v>
      </c>
      <c r="G5" s="1419">
        <v>59.78</v>
      </c>
      <c r="H5" s="1419">
        <v>60.94</v>
      </c>
      <c r="I5" s="1419">
        <v>74.510000000000005</v>
      </c>
      <c r="J5" s="1419">
        <v>77.260000000000005</v>
      </c>
      <c r="K5" s="1419">
        <v>85.09</v>
      </c>
      <c r="L5" s="1419">
        <v>81.3</v>
      </c>
      <c r="M5" s="1419">
        <v>75.760000000000005</v>
      </c>
      <c r="N5" s="1420">
        <v>73.11</v>
      </c>
      <c r="O5" s="1130"/>
      <c r="P5" s="1395" t="s">
        <v>334</v>
      </c>
      <c r="Q5" s="1419">
        <v>68.599999999999994</v>
      </c>
      <c r="R5" s="1419">
        <v>61.04</v>
      </c>
      <c r="S5" s="1419">
        <v>78.66</v>
      </c>
      <c r="T5" s="1420">
        <v>77.3</v>
      </c>
      <c r="U5" s="1130"/>
      <c r="V5" s="1395" t="s">
        <v>334</v>
      </c>
      <c r="W5" s="1419">
        <v>64.8</v>
      </c>
      <c r="X5" s="1420">
        <v>78</v>
      </c>
      <c r="Y5" s="1130"/>
      <c r="Z5" s="1395" t="s">
        <v>334</v>
      </c>
      <c r="AA5" s="1420">
        <v>71.55</v>
      </c>
    </row>
    <row r="6" spans="2:27" ht="19.5" customHeight="1">
      <c r="B6" s="1130"/>
      <c r="C6" s="11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  <c r="P6" s="1130"/>
      <c r="Q6" s="1130"/>
      <c r="R6" s="1130"/>
      <c r="S6" s="1130"/>
      <c r="T6" s="1130"/>
      <c r="U6" s="1130"/>
      <c r="V6" s="1130"/>
      <c r="W6" s="1130"/>
      <c r="X6" s="1130"/>
      <c r="Y6" s="1130"/>
      <c r="Z6" s="1130"/>
      <c r="AA6" s="1130"/>
    </row>
    <row r="7" spans="2:27" ht="19.5" customHeight="1" thickBot="1">
      <c r="B7" s="1391">
        <v>2004</v>
      </c>
      <c r="C7" s="1418" t="s">
        <v>324</v>
      </c>
      <c r="D7" s="1130"/>
      <c r="E7" s="1130"/>
      <c r="F7" s="1130"/>
      <c r="G7" s="1130"/>
      <c r="H7" s="1130"/>
      <c r="I7" s="1130"/>
      <c r="J7" s="1130"/>
      <c r="K7" s="1130"/>
      <c r="L7" s="1130"/>
      <c r="M7" s="1130"/>
      <c r="N7" s="1130"/>
      <c r="O7" s="1130"/>
      <c r="P7" s="1391">
        <v>2004</v>
      </c>
      <c r="Q7" s="1756" t="s">
        <v>325</v>
      </c>
      <c r="R7" s="1757"/>
      <c r="S7" s="1757"/>
      <c r="T7" s="1757"/>
      <c r="U7" s="1130"/>
      <c r="V7" s="1391">
        <v>2004</v>
      </c>
      <c r="W7" s="1756" t="s">
        <v>326</v>
      </c>
      <c r="X7" s="1756"/>
      <c r="Y7" s="1130"/>
      <c r="Z7" s="1391">
        <v>2004</v>
      </c>
      <c r="AA7" s="1130"/>
    </row>
    <row r="8" spans="2:27" ht="19.5" customHeight="1" thickBot="1">
      <c r="B8" s="1392"/>
      <c r="C8" s="1393" t="s">
        <v>240</v>
      </c>
      <c r="D8" s="1393" t="s">
        <v>241</v>
      </c>
      <c r="E8" s="1393" t="s">
        <v>242</v>
      </c>
      <c r="F8" s="1393" t="s">
        <v>243</v>
      </c>
      <c r="G8" s="1393" t="s">
        <v>244</v>
      </c>
      <c r="H8" s="1393" t="s">
        <v>245</v>
      </c>
      <c r="I8" s="1393" t="s">
        <v>246</v>
      </c>
      <c r="J8" s="1393" t="s">
        <v>247</v>
      </c>
      <c r="K8" s="1393" t="s">
        <v>248</v>
      </c>
      <c r="L8" s="1393" t="s">
        <v>249</v>
      </c>
      <c r="M8" s="1393" t="s">
        <v>250</v>
      </c>
      <c r="N8" s="1394" t="s">
        <v>251</v>
      </c>
      <c r="O8" s="1130"/>
      <c r="P8" s="1392"/>
      <c r="Q8" s="1393" t="s">
        <v>327</v>
      </c>
      <c r="R8" s="1393" t="s">
        <v>328</v>
      </c>
      <c r="S8" s="1393" t="s">
        <v>329</v>
      </c>
      <c r="T8" s="1394" t="s">
        <v>330</v>
      </c>
      <c r="U8" s="1130"/>
      <c r="V8" s="1392"/>
      <c r="W8" s="1393" t="s">
        <v>331</v>
      </c>
      <c r="X8" s="1394" t="s">
        <v>332</v>
      </c>
      <c r="Y8" s="1130"/>
      <c r="Z8" s="1392"/>
      <c r="AA8" s="1394" t="s">
        <v>333</v>
      </c>
    </row>
    <row r="9" spans="2:27" ht="19.5" customHeight="1" thickBot="1">
      <c r="B9" s="1395" t="s">
        <v>334</v>
      </c>
      <c r="C9" s="1419">
        <v>68.739999999999995</v>
      </c>
      <c r="D9" s="1419">
        <v>68.11</v>
      </c>
      <c r="E9" s="1419">
        <v>83.01</v>
      </c>
      <c r="F9" s="1419">
        <v>89.33</v>
      </c>
      <c r="G9" s="1419">
        <v>98.58</v>
      </c>
      <c r="H9" s="1419">
        <v>114.14</v>
      </c>
      <c r="I9" s="1419">
        <v>129.82</v>
      </c>
      <c r="J9" s="1419">
        <v>132.96</v>
      </c>
      <c r="K9" s="1419">
        <v>142.47999999999999</v>
      </c>
      <c r="L9" s="1419">
        <v>144.24</v>
      </c>
      <c r="M9" s="1419">
        <v>147.36000000000001</v>
      </c>
      <c r="N9" s="1420">
        <v>148.15</v>
      </c>
      <c r="O9" s="1130"/>
      <c r="P9" s="1395" t="s">
        <v>334</v>
      </c>
      <c r="Q9" s="1419">
        <v>72.709999999999994</v>
      </c>
      <c r="R9" s="1419">
        <v>102.45</v>
      </c>
      <c r="S9" s="1419">
        <v>135.59</v>
      </c>
      <c r="T9" s="1420">
        <v>146.32</v>
      </c>
      <c r="U9" s="1130"/>
      <c r="V9" s="1395" t="s">
        <v>334</v>
      </c>
      <c r="W9" s="1419">
        <v>88.18</v>
      </c>
      <c r="X9" s="1420">
        <v>140.77000000000001</v>
      </c>
      <c r="Y9" s="1130"/>
      <c r="Z9" s="1395" t="s">
        <v>334</v>
      </c>
      <c r="AA9" s="1420">
        <v>114</v>
      </c>
    </row>
    <row r="10" spans="2:27" ht="19.5" customHeight="1">
      <c r="B10" s="1130"/>
      <c r="C10" s="1130"/>
      <c r="D10" s="1130"/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0"/>
      <c r="R10" s="1130"/>
      <c r="S10" s="1130"/>
      <c r="T10" s="1130"/>
      <c r="U10" s="1130"/>
      <c r="V10" s="1130"/>
      <c r="W10" s="1130"/>
      <c r="X10" s="1130"/>
      <c r="Y10" s="1130"/>
      <c r="Z10" s="1130"/>
      <c r="AA10" s="1130"/>
    </row>
    <row r="11" spans="2:27" ht="19.5" customHeight="1" thickBot="1">
      <c r="B11" s="1391">
        <v>2005</v>
      </c>
      <c r="C11" s="1418" t="s">
        <v>324</v>
      </c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391">
        <v>2005</v>
      </c>
      <c r="Q11" s="1756" t="s">
        <v>325</v>
      </c>
      <c r="R11" s="1757"/>
      <c r="S11" s="1757"/>
      <c r="T11" s="1757"/>
      <c r="U11" s="1130"/>
      <c r="V11" s="1391">
        <v>2005</v>
      </c>
      <c r="W11" s="1756" t="s">
        <v>326</v>
      </c>
      <c r="X11" s="1756"/>
      <c r="Y11" s="1130"/>
      <c r="Z11" s="1391">
        <v>2005</v>
      </c>
      <c r="AA11" s="1130"/>
    </row>
    <row r="12" spans="2:27" ht="19.5" customHeight="1" thickBot="1">
      <c r="B12" s="1392"/>
      <c r="C12" s="1393" t="s">
        <v>240</v>
      </c>
      <c r="D12" s="1393" t="s">
        <v>241</v>
      </c>
      <c r="E12" s="1393" t="s">
        <v>242</v>
      </c>
      <c r="F12" s="1393" t="s">
        <v>243</v>
      </c>
      <c r="G12" s="1393" t="s">
        <v>244</v>
      </c>
      <c r="H12" s="1393" t="s">
        <v>245</v>
      </c>
      <c r="I12" s="1393" t="s">
        <v>246</v>
      </c>
      <c r="J12" s="1393" t="s">
        <v>247</v>
      </c>
      <c r="K12" s="1393" t="s">
        <v>248</v>
      </c>
      <c r="L12" s="1393" t="s">
        <v>249</v>
      </c>
      <c r="M12" s="1393" t="s">
        <v>250</v>
      </c>
      <c r="N12" s="1394" t="s">
        <v>251</v>
      </c>
      <c r="O12" s="1130"/>
      <c r="P12" s="1392"/>
      <c r="Q12" s="1393" t="s">
        <v>327</v>
      </c>
      <c r="R12" s="1393" t="s">
        <v>328</v>
      </c>
      <c r="S12" s="1393" t="s">
        <v>329</v>
      </c>
      <c r="T12" s="1394" t="s">
        <v>330</v>
      </c>
      <c r="U12" s="1130"/>
      <c r="V12" s="1392"/>
      <c r="W12" s="1393" t="s">
        <v>331</v>
      </c>
      <c r="X12" s="1394" t="s">
        <v>332</v>
      </c>
      <c r="Y12" s="1130"/>
      <c r="Z12" s="1392"/>
      <c r="AA12" s="1394" t="s">
        <v>333</v>
      </c>
    </row>
    <row r="13" spans="2:27" ht="19.5" customHeight="1" thickBot="1">
      <c r="B13" s="1395" t="s">
        <v>334</v>
      </c>
      <c r="C13" s="1419">
        <v>135.94999999999999</v>
      </c>
      <c r="D13" s="1419">
        <v>144.91</v>
      </c>
      <c r="E13" s="1419">
        <v>147.18</v>
      </c>
      <c r="F13" s="1419">
        <v>144.59</v>
      </c>
      <c r="G13" s="1419">
        <v>138.82</v>
      </c>
      <c r="H13" s="1419">
        <v>132.52000000000001</v>
      </c>
      <c r="I13" s="1419">
        <v>132.71</v>
      </c>
      <c r="J13" s="1419">
        <v>133.08000000000001</v>
      </c>
      <c r="K13" s="1419">
        <v>133.07</v>
      </c>
      <c r="L13" s="1419">
        <v>129.08000000000001</v>
      </c>
      <c r="M13" s="1419">
        <v>124.8</v>
      </c>
      <c r="N13" s="1420">
        <v>121.71</v>
      </c>
      <c r="O13" s="1130"/>
      <c r="P13" s="1395" t="s">
        <v>334</v>
      </c>
      <c r="Q13" s="1419">
        <v>142.88</v>
      </c>
      <c r="R13" s="1419">
        <v>138.04</v>
      </c>
      <c r="S13" s="1419">
        <v>132.96</v>
      </c>
      <c r="T13" s="1420">
        <v>125.14</v>
      </c>
      <c r="U13" s="1130"/>
      <c r="V13" s="1395" t="s">
        <v>334</v>
      </c>
      <c r="W13" s="1419">
        <v>140.44</v>
      </c>
      <c r="X13" s="1420">
        <v>129.24</v>
      </c>
      <c r="Y13" s="1130"/>
      <c r="Z13" s="1395" t="s">
        <v>334</v>
      </c>
      <c r="AA13" s="1420">
        <v>134.93</v>
      </c>
    </row>
    <row r="14" spans="2:27" ht="19.5" customHeight="1"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1130"/>
      <c r="W14" s="1130"/>
      <c r="X14" s="1130"/>
      <c r="Y14" s="1130"/>
      <c r="Z14" s="1130"/>
      <c r="AA14" s="1130"/>
    </row>
    <row r="15" spans="2:27" ht="19.5" customHeight="1" thickBot="1">
      <c r="B15" s="1391">
        <v>2006</v>
      </c>
      <c r="C15" s="1418" t="s">
        <v>324</v>
      </c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  <c r="O15" s="1130"/>
      <c r="P15" s="1391">
        <v>2006</v>
      </c>
      <c r="Q15" s="1756" t="s">
        <v>325</v>
      </c>
      <c r="R15" s="1757"/>
      <c r="S15" s="1757"/>
      <c r="T15" s="1757"/>
      <c r="U15" s="1130"/>
      <c r="V15" s="1391">
        <v>2006</v>
      </c>
      <c r="W15" s="1756" t="s">
        <v>326</v>
      </c>
      <c r="X15" s="1756"/>
      <c r="Y15" s="1130"/>
      <c r="Z15" s="1391">
        <v>2006</v>
      </c>
      <c r="AA15" s="1130"/>
    </row>
    <row r="16" spans="2:27" ht="19.5" customHeight="1" thickBot="1">
      <c r="B16" s="1392"/>
      <c r="C16" s="1393" t="s">
        <v>240</v>
      </c>
      <c r="D16" s="1393" t="s">
        <v>241</v>
      </c>
      <c r="E16" s="1393" t="s">
        <v>242</v>
      </c>
      <c r="F16" s="1393" t="s">
        <v>243</v>
      </c>
      <c r="G16" s="1393" t="s">
        <v>244</v>
      </c>
      <c r="H16" s="1393" t="s">
        <v>245</v>
      </c>
      <c r="I16" s="1393" t="s">
        <v>246</v>
      </c>
      <c r="J16" s="1393" t="s">
        <v>247</v>
      </c>
      <c r="K16" s="1393" t="s">
        <v>248</v>
      </c>
      <c r="L16" s="1393" t="s">
        <v>249</v>
      </c>
      <c r="M16" s="1393" t="s">
        <v>250</v>
      </c>
      <c r="N16" s="1394" t="s">
        <v>251</v>
      </c>
      <c r="O16" s="1130"/>
      <c r="P16" s="1392"/>
      <c r="Q16" s="1393" t="s">
        <v>327</v>
      </c>
      <c r="R16" s="1393" t="s">
        <v>328</v>
      </c>
      <c r="S16" s="1393" t="s">
        <v>329</v>
      </c>
      <c r="T16" s="1394" t="s">
        <v>330</v>
      </c>
      <c r="U16" s="1130"/>
      <c r="V16" s="1392"/>
      <c r="W16" s="1393" t="s">
        <v>331</v>
      </c>
      <c r="X16" s="1394" t="s">
        <v>332</v>
      </c>
      <c r="Y16" s="1130"/>
      <c r="Z16" s="1392"/>
      <c r="AA16" s="1421" t="s">
        <v>333</v>
      </c>
    </row>
    <row r="17" spans="2:27" ht="19.5" customHeight="1" thickBot="1">
      <c r="B17" s="1395" t="s">
        <v>334</v>
      </c>
      <c r="C17" s="1419">
        <v>121.49</v>
      </c>
      <c r="D17" s="1419">
        <v>113.64</v>
      </c>
      <c r="E17" s="1419">
        <v>115.51</v>
      </c>
      <c r="F17" s="1419">
        <v>115.74</v>
      </c>
      <c r="G17" s="1419">
        <v>111.15</v>
      </c>
      <c r="H17" s="1419">
        <v>107.27</v>
      </c>
      <c r="I17" s="1419">
        <v>109.35</v>
      </c>
      <c r="J17" s="1419">
        <v>108.02</v>
      </c>
      <c r="K17" s="1419">
        <v>104.51</v>
      </c>
      <c r="L17" s="1419">
        <v>94.27</v>
      </c>
      <c r="M17" s="1419">
        <v>88.98</v>
      </c>
      <c r="N17" s="1420">
        <v>85.92</v>
      </c>
      <c r="O17" s="1385"/>
      <c r="P17" s="1395" t="s">
        <v>334</v>
      </c>
      <c r="Q17" s="1419">
        <v>116.53</v>
      </c>
      <c r="R17" s="1419">
        <v>111.37</v>
      </c>
      <c r="S17" s="1419">
        <v>107.33</v>
      </c>
      <c r="T17" s="1420">
        <v>89.88</v>
      </c>
      <c r="U17" s="1130"/>
      <c r="V17" s="1395" t="s">
        <v>334</v>
      </c>
      <c r="W17" s="1419">
        <v>113.92</v>
      </c>
      <c r="X17" s="1420">
        <v>98.76</v>
      </c>
      <c r="Y17" s="1130"/>
      <c r="Z17" s="1395" t="s">
        <v>334</v>
      </c>
      <c r="AA17" s="1422">
        <v>106.29</v>
      </c>
    </row>
    <row r="18" spans="2:27" ht="19.5" customHeight="1">
      <c r="B18" s="1423"/>
      <c r="C18" s="1387"/>
      <c r="D18" s="1387"/>
      <c r="E18" s="1387"/>
      <c r="F18" s="1387"/>
      <c r="G18" s="1387"/>
      <c r="H18" s="1387"/>
      <c r="I18" s="1387"/>
      <c r="J18" s="1387"/>
      <c r="K18" s="1387"/>
      <c r="L18" s="1387"/>
      <c r="M18" s="1387"/>
      <c r="N18" s="1387"/>
      <c r="O18" s="1130"/>
      <c r="P18" s="1130"/>
      <c r="Q18" s="1130"/>
      <c r="R18" s="1130"/>
      <c r="S18" s="1130"/>
      <c r="T18" s="1130"/>
      <c r="U18" s="1130"/>
      <c r="V18" s="1130"/>
      <c r="W18" s="1130"/>
      <c r="X18" s="1130"/>
      <c r="Y18" s="1130"/>
      <c r="Z18" s="1130"/>
      <c r="AA18" s="1130"/>
    </row>
    <row r="19" spans="2:27" ht="19.5" customHeight="1" thickBot="1">
      <c r="B19" s="1391">
        <v>2007</v>
      </c>
      <c r="C19" s="1418" t="s">
        <v>324</v>
      </c>
      <c r="D19" s="1387"/>
      <c r="E19" s="1387"/>
      <c r="F19" s="1387"/>
      <c r="G19" s="1387"/>
      <c r="H19" s="1387"/>
      <c r="I19" s="1387"/>
      <c r="J19" s="1387"/>
      <c r="K19" s="1387"/>
      <c r="L19" s="1387"/>
      <c r="M19" s="1387"/>
      <c r="N19" s="1387"/>
      <c r="O19" s="1130"/>
      <c r="P19" s="1391">
        <v>2007</v>
      </c>
      <c r="Q19" s="1756" t="s">
        <v>325</v>
      </c>
      <c r="R19" s="1757"/>
      <c r="S19" s="1757"/>
      <c r="T19" s="1757"/>
      <c r="U19" s="1130"/>
      <c r="V19" s="1391">
        <v>2007</v>
      </c>
      <c r="W19" s="1756" t="s">
        <v>326</v>
      </c>
      <c r="X19" s="1756"/>
      <c r="Y19" s="1130"/>
      <c r="Z19" s="1391">
        <v>2007</v>
      </c>
      <c r="AA19" s="1130"/>
    </row>
    <row r="20" spans="2:27" ht="19.5" customHeight="1" thickBot="1">
      <c r="B20" s="1392"/>
      <c r="C20" s="1393" t="s">
        <v>240</v>
      </c>
      <c r="D20" s="1393" t="s">
        <v>241</v>
      </c>
      <c r="E20" s="1393" t="s">
        <v>242</v>
      </c>
      <c r="F20" s="1393" t="s">
        <v>243</v>
      </c>
      <c r="G20" s="1393" t="s">
        <v>244</v>
      </c>
      <c r="H20" s="1393" t="s">
        <v>245</v>
      </c>
      <c r="I20" s="1393" t="s">
        <v>246</v>
      </c>
      <c r="J20" s="1393" t="s">
        <v>247</v>
      </c>
      <c r="K20" s="1393" t="s">
        <v>248</v>
      </c>
      <c r="L20" s="1393" t="s">
        <v>249</v>
      </c>
      <c r="M20" s="1393" t="s">
        <v>250</v>
      </c>
      <c r="N20" s="1394" t="s">
        <v>251</v>
      </c>
      <c r="O20" s="1130"/>
      <c r="P20" s="1392"/>
      <c r="Q20" s="1393" t="s">
        <v>327</v>
      </c>
      <c r="R20" s="1393" t="s">
        <v>328</v>
      </c>
      <c r="S20" s="1393" t="s">
        <v>329</v>
      </c>
      <c r="T20" s="1394" t="s">
        <v>330</v>
      </c>
      <c r="U20" s="1130"/>
      <c r="V20" s="1392"/>
      <c r="W20" s="1393" t="s">
        <v>331</v>
      </c>
      <c r="X20" s="1394" t="s">
        <v>332</v>
      </c>
      <c r="Y20" s="1130"/>
      <c r="Z20" s="1392"/>
      <c r="AA20" s="1421" t="s">
        <v>333</v>
      </c>
    </row>
    <row r="21" spans="2:27" ht="19.5" customHeight="1" thickBot="1">
      <c r="B21" s="1395" t="s">
        <v>334</v>
      </c>
      <c r="C21" s="1419">
        <v>79.34</v>
      </c>
      <c r="D21" s="1419">
        <v>75.11</v>
      </c>
      <c r="E21" s="1419">
        <v>76</v>
      </c>
      <c r="F21" s="1419">
        <v>81.27</v>
      </c>
      <c r="G21" s="1419">
        <v>78.31</v>
      </c>
      <c r="H21" s="1419">
        <v>78.06</v>
      </c>
      <c r="I21" s="1419">
        <v>91.6</v>
      </c>
      <c r="J21" s="1419">
        <v>88.92</v>
      </c>
      <c r="K21" s="1419">
        <v>82.87</v>
      </c>
      <c r="L21" s="1419">
        <v>75.13</v>
      </c>
      <c r="M21" s="1419">
        <v>68.88</v>
      </c>
      <c r="N21" s="1420">
        <v>71.97</v>
      </c>
      <c r="O21" s="1130"/>
      <c r="P21" s="1395" t="s">
        <v>334</v>
      </c>
      <c r="Q21" s="1419">
        <v>76.989999999999995</v>
      </c>
      <c r="R21" s="1419">
        <v>79.17</v>
      </c>
      <c r="S21" s="1419">
        <v>87.83</v>
      </c>
      <c r="T21" s="1420">
        <v>72.19</v>
      </c>
      <c r="U21" s="1130"/>
      <c r="V21" s="1395" t="s">
        <v>334</v>
      </c>
      <c r="W21" s="1419">
        <v>78.06</v>
      </c>
      <c r="X21" s="1420">
        <v>80.36</v>
      </c>
      <c r="Y21" s="1130"/>
      <c r="Z21" s="1395" t="s">
        <v>334</v>
      </c>
      <c r="AA21" s="1424">
        <v>79.2</v>
      </c>
    </row>
    <row r="22" spans="2:27" ht="19.5" customHeight="1">
      <c r="B22" s="1423"/>
      <c r="C22" s="1387"/>
      <c r="D22" s="1387"/>
      <c r="E22" s="1387"/>
      <c r="F22" s="1387"/>
      <c r="G22" s="1387"/>
      <c r="H22" s="1387"/>
      <c r="I22" s="1387"/>
      <c r="J22" s="1387"/>
      <c r="K22" s="1387"/>
      <c r="L22" s="1387"/>
      <c r="M22" s="1387"/>
      <c r="N22" s="1387"/>
      <c r="O22" s="1130"/>
      <c r="P22" s="1425"/>
      <c r="Q22" s="1426"/>
      <c r="R22" s="1426"/>
      <c r="S22" s="1426"/>
      <c r="T22" s="1426"/>
      <c r="U22" s="1130"/>
      <c r="V22" s="1423"/>
      <c r="W22" s="1387"/>
      <c r="X22" s="1387"/>
      <c r="Y22" s="1130"/>
      <c r="Z22" s="1423"/>
      <c r="AA22" s="1427"/>
    </row>
    <row r="23" spans="2:27" ht="19.5" customHeight="1" thickBot="1">
      <c r="B23" s="1391">
        <v>2008</v>
      </c>
      <c r="C23" s="1418" t="s">
        <v>324</v>
      </c>
      <c r="D23" s="1387"/>
      <c r="E23" s="1387"/>
      <c r="F23" s="1387"/>
      <c r="G23" s="1387"/>
      <c r="H23" s="1387"/>
      <c r="I23" s="1387"/>
      <c r="J23" s="1387"/>
      <c r="K23" s="1387"/>
      <c r="L23" s="1387"/>
      <c r="M23" s="1387"/>
      <c r="N23" s="1387"/>
      <c r="O23" s="1130"/>
      <c r="P23" s="1391">
        <v>2008</v>
      </c>
      <c r="Q23" s="1428" t="s">
        <v>325</v>
      </c>
      <c r="R23" s="1429"/>
      <c r="S23" s="1429"/>
      <c r="T23" s="1429"/>
      <c r="U23" s="1130"/>
      <c r="V23" s="1391">
        <v>2008</v>
      </c>
      <c r="W23" s="1428" t="s">
        <v>326</v>
      </c>
      <c r="X23" s="1428"/>
      <c r="Y23" s="1130"/>
      <c r="Z23" s="1391">
        <v>2008</v>
      </c>
      <c r="AA23" s="1130"/>
    </row>
    <row r="24" spans="2:27" ht="19.5" customHeight="1" thickBot="1">
      <c r="B24" s="1392"/>
      <c r="C24" s="1393" t="s">
        <v>240</v>
      </c>
      <c r="D24" s="1393" t="s">
        <v>241</v>
      </c>
      <c r="E24" s="1393" t="s">
        <v>242</v>
      </c>
      <c r="F24" s="1393" t="s">
        <v>243</v>
      </c>
      <c r="G24" s="1393" t="s">
        <v>244</v>
      </c>
      <c r="H24" s="1393" t="s">
        <v>245</v>
      </c>
      <c r="I24" s="1393" t="s">
        <v>246</v>
      </c>
      <c r="J24" s="1393" t="s">
        <v>247</v>
      </c>
      <c r="K24" s="1393" t="s">
        <v>248</v>
      </c>
      <c r="L24" s="1393" t="s">
        <v>249</v>
      </c>
      <c r="M24" s="1393" t="s">
        <v>250</v>
      </c>
      <c r="N24" s="1394" t="s">
        <v>251</v>
      </c>
      <c r="O24" s="1130"/>
      <c r="P24" s="1392"/>
      <c r="Q24" s="1393" t="s">
        <v>327</v>
      </c>
      <c r="R24" s="1393" t="s">
        <v>328</v>
      </c>
      <c r="S24" s="1393" t="s">
        <v>329</v>
      </c>
      <c r="T24" s="1394" t="s">
        <v>330</v>
      </c>
      <c r="U24" s="1130"/>
      <c r="V24" s="1392"/>
      <c r="W24" s="1393" t="s">
        <v>331</v>
      </c>
      <c r="X24" s="1394" t="s">
        <v>332</v>
      </c>
      <c r="Y24" s="1130"/>
      <c r="Z24" s="1392"/>
      <c r="AA24" s="1421" t="s">
        <v>333</v>
      </c>
    </row>
    <row r="25" spans="2:27" ht="19.5" customHeight="1" thickBot="1">
      <c r="B25" s="1395" t="s">
        <v>334</v>
      </c>
      <c r="C25" s="1419">
        <v>77.84</v>
      </c>
      <c r="D25" s="1419">
        <v>65.98</v>
      </c>
      <c r="E25" s="1419">
        <v>70.89</v>
      </c>
      <c r="F25" s="1419">
        <v>73.06</v>
      </c>
      <c r="G25" s="1419">
        <v>83.41</v>
      </c>
      <c r="H25" s="1419">
        <v>97.9</v>
      </c>
      <c r="I25" s="1419">
        <v>97.96</v>
      </c>
      <c r="J25" s="1419">
        <v>110.52</v>
      </c>
      <c r="K25" s="1419">
        <v>128</v>
      </c>
      <c r="L25" s="1419">
        <v>133.18</v>
      </c>
      <c r="M25" s="1419">
        <v>139.5</v>
      </c>
      <c r="N25" s="1420">
        <v>150.01</v>
      </c>
      <c r="O25" s="1130"/>
      <c r="P25" s="1395" t="s">
        <v>334</v>
      </c>
      <c r="Q25" s="1419">
        <v>71.89</v>
      </c>
      <c r="R25" s="1419">
        <v>84.07</v>
      </c>
      <c r="S25" s="1419">
        <v>111.15</v>
      </c>
      <c r="T25" s="1420">
        <v>140.24</v>
      </c>
      <c r="U25" s="1130"/>
      <c r="V25" s="1395" t="s">
        <v>334</v>
      </c>
      <c r="W25" s="1419">
        <v>77.94</v>
      </c>
      <c r="X25" s="1420">
        <v>125.48</v>
      </c>
      <c r="Y25" s="1130"/>
      <c r="Z25" s="1395" t="s">
        <v>334</v>
      </c>
      <c r="AA25" s="1424">
        <v>101.37</v>
      </c>
    </row>
    <row r="26" spans="2:27" ht="19.5" customHeight="1">
      <c r="B26" s="1423"/>
      <c r="C26" s="1387"/>
      <c r="D26" s="1387"/>
      <c r="E26" s="1387"/>
      <c r="F26" s="1387"/>
      <c r="G26" s="1387"/>
      <c r="H26" s="1387"/>
      <c r="I26" s="1387"/>
      <c r="J26" s="1387"/>
      <c r="K26" s="1387"/>
      <c r="L26" s="1387"/>
      <c r="M26" s="1387"/>
      <c r="N26" s="1387"/>
      <c r="O26" s="1130"/>
      <c r="P26" s="1425"/>
      <c r="Q26" s="1426"/>
      <c r="R26" s="1426"/>
      <c r="S26" s="1426"/>
      <c r="T26" s="1426"/>
      <c r="U26" s="1130"/>
      <c r="V26" s="1423"/>
      <c r="W26" s="1387"/>
      <c r="X26" s="1387"/>
      <c r="Y26" s="1130"/>
      <c r="Z26" s="1423"/>
      <c r="AA26" s="1427"/>
    </row>
    <row r="27" spans="2:27" ht="19.5" customHeight="1" thickBot="1">
      <c r="B27" s="1391">
        <v>2009</v>
      </c>
      <c r="C27" s="1418" t="s">
        <v>324</v>
      </c>
      <c r="D27" s="1387"/>
      <c r="E27" s="1387"/>
      <c r="F27" s="1387"/>
      <c r="G27" s="1387"/>
      <c r="H27" s="1387"/>
      <c r="I27" s="1387"/>
      <c r="J27" s="1387"/>
      <c r="K27" s="1387"/>
      <c r="L27" s="1387"/>
      <c r="M27" s="1387"/>
      <c r="N27" s="1387"/>
      <c r="O27" s="1130"/>
      <c r="P27" s="1391">
        <v>2009</v>
      </c>
      <c r="Q27" s="1428" t="s">
        <v>325</v>
      </c>
      <c r="R27" s="1429"/>
      <c r="S27" s="1429"/>
      <c r="T27" s="1429"/>
      <c r="U27" s="1130"/>
      <c r="V27" s="1391">
        <v>2009</v>
      </c>
      <c r="W27" s="1428" t="s">
        <v>326</v>
      </c>
      <c r="X27" s="1428"/>
      <c r="Y27" s="1130"/>
      <c r="Z27" s="1391">
        <v>2009</v>
      </c>
      <c r="AA27" s="1130"/>
    </row>
    <row r="28" spans="2:27" ht="19.5" customHeight="1" thickBot="1">
      <c r="B28" s="1392"/>
      <c r="C28" s="1393" t="s">
        <v>240</v>
      </c>
      <c r="D28" s="1393" t="s">
        <v>241</v>
      </c>
      <c r="E28" s="1393" t="s">
        <v>242</v>
      </c>
      <c r="F28" s="1393" t="s">
        <v>243</v>
      </c>
      <c r="G28" s="1393" t="s">
        <v>244</v>
      </c>
      <c r="H28" s="1393" t="s">
        <v>245</v>
      </c>
      <c r="I28" s="1393" t="s">
        <v>246</v>
      </c>
      <c r="J28" s="1393" t="s">
        <v>247</v>
      </c>
      <c r="K28" s="1393" t="s">
        <v>248</v>
      </c>
      <c r="L28" s="1393" t="s">
        <v>249</v>
      </c>
      <c r="M28" s="1393" t="s">
        <v>250</v>
      </c>
      <c r="N28" s="1394" t="s">
        <v>251</v>
      </c>
      <c r="O28" s="1130"/>
      <c r="P28" s="1392"/>
      <c r="Q28" s="1393" t="s">
        <v>327</v>
      </c>
      <c r="R28" s="1393" t="s">
        <v>328</v>
      </c>
      <c r="S28" s="1393" t="s">
        <v>329</v>
      </c>
      <c r="T28" s="1394" t="s">
        <v>330</v>
      </c>
      <c r="U28" s="1130"/>
      <c r="V28" s="1392"/>
      <c r="W28" s="1393" t="s">
        <v>331</v>
      </c>
      <c r="X28" s="1394" t="s">
        <v>332</v>
      </c>
      <c r="Y28" s="1130"/>
      <c r="Z28" s="1392"/>
      <c r="AA28" s="1421" t="s">
        <v>333</v>
      </c>
    </row>
    <row r="29" spans="2:27" ht="19.5" customHeight="1" thickBot="1">
      <c r="B29" s="1395" t="s">
        <v>334</v>
      </c>
      <c r="C29" s="1419">
        <v>157.63999999999999</v>
      </c>
      <c r="D29" s="1419">
        <v>164.67</v>
      </c>
      <c r="E29" s="1419">
        <v>184.13</v>
      </c>
      <c r="F29" s="1419">
        <v>190.88</v>
      </c>
      <c r="G29" s="1419">
        <v>189.16</v>
      </c>
      <c r="H29" s="1419">
        <v>189.39</v>
      </c>
      <c r="I29" s="1419">
        <v>193.46</v>
      </c>
      <c r="J29" s="1419">
        <v>187.76</v>
      </c>
      <c r="K29" s="1419">
        <v>181.9</v>
      </c>
      <c r="L29" s="1419">
        <v>165.79</v>
      </c>
      <c r="M29" s="1419">
        <v>157.02000000000001</v>
      </c>
      <c r="N29" s="1420">
        <v>154.63999999999999</v>
      </c>
      <c r="O29" s="1130"/>
      <c r="P29" s="1395" t="s">
        <v>334</v>
      </c>
      <c r="Q29" s="1419">
        <v>169.08</v>
      </c>
      <c r="R29" s="1419">
        <v>189.88</v>
      </c>
      <c r="S29" s="1419">
        <v>187.69</v>
      </c>
      <c r="T29" s="1420">
        <v>159.29</v>
      </c>
      <c r="U29" s="1130"/>
      <c r="V29" s="1392" t="s">
        <v>334</v>
      </c>
      <c r="W29" s="1393">
        <v>179.76</v>
      </c>
      <c r="X29" s="1394">
        <v>175.01</v>
      </c>
      <c r="Y29" s="1130"/>
      <c r="Z29" s="1392" t="s">
        <v>334</v>
      </c>
      <c r="AA29" s="1421">
        <v>177.29</v>
      </c>
    </row>
    <row r="30" spans="2:27" ht="19.5" customHeight="1">
      <c r="B30" s="1423"/>
      <c r="C30" s="1387"/>
      <c r="D30" s="1387"/>
      <c r="E30" s="1387"/>
      <c r="F30" s="1387"/>
      <c r="G30" s="1387"/>
      <c r="H30" s="1387"/>
      <c r="I30" s="1387"/>
      <c r="J30" s="1387"/>
      <c r="K30" s="1387"/>
      <c r="L30" s="1387"/>
      <c r="M30" s="1387"/>
      <c r="N30" s="1387"/>
      <c r="O30" s="1130"/>
      <c r="P30" s="1425"/>
      <c r="Q30" s="1426"/>
      <c r="R30" s="1426"/>
      <c r="S30" s="1426"/>
      <c r="T30" s="1426"/>
      <c r="U30" s="1130"/>
      <c r="V30" s="1423"/>
      <c r="W30" s="1387"/>
      <c r="X30" s="1387"/>
      <c r="Y30" s="1130"/>
      <c r="Z30" s="1423"/>
      <c r="AA30" s="1427"/>
    </row>
    <row r="31" spans="2:27" ht="19.5" customHeight="1" thickBot="1">
      <c r="B31" s="1391">
        <v>2010</v>
      </c>
      <c r="C31" s="1418" t="s">
        <v>324</v>
      </c>
      <c r="D31" s="1387"/>
      <c r="E31" s="1387"/>
      <c r="F31" s="1387"/>
      <c r="G31" s="1387"/>
      <c r="H31" s="1387"/>
      <c r="I31" s="1387"/>
      <c r="J31" s="1387"/>
      <c r="K31" s="1387"/>
      <c r="L31" s="1387"/>
      <c r="M31" s="1387"/>
      <c r="N31" s="1387"/>
      <c r="O31" s="1130"/>
      <c r="P31" s="1391">
        <v>2010</v>
      </c>
      <c r="Q31" s="1428" t="s">
        <v>325</v>
      </c>
      <c r="R31" s="1429"/>
      <c r="S31" s="1429"/>
      <c r="T31" s="1429"/>
      <c r="U31" s="1130"/>
      <c r="V31" s="1391">
        <v>2010</v>
      </c>
      <c r="W31" s="1428" t="s">
        <v>326</v>
      </c>
      <c r="X31" s="1428"/>
      <c r="Y31" s="1130"/>
      <c r="Z31" s="1391">
        <v>2010</v>
      </c>
      <c r="AA31" s="1130"/>
    </row>
    <row r="32" spans="2:27" ht="19.5" customHeight="1" thickBot="1">
      <c r="B32" s="1392"/>
      <c r="C32" s="1393" t="s">
        <v>240</v>
      </c>
      <c r="D32" s="1393" t="s">
        <v>241</v>
      </c>
      <c r="E32" s="1393" t="s">
        <v>242</v>
      </c>
      <c r="F32" s="1393" t="s">
        <v>243</v>
      </c>
      <c r="G32" s="1393" t="s">
        <v>244</v>
      </c>
      <c r="H32" s="1393" t="s">
        <v>245</v>
      </c>
      <c r="I32" s="1393" t="s">
        <v>246</v>
      </c>
      <c r="J32" s="1393" t="s">
        <v>247</v>
      </c>
      <c r="K32" s="1393" t="s">
        <v>248</v>
      </c>
      <c r="L32" s="1393" t="s">
        <v>249</v>
      </c>
      <c r="M32" s="1393" t="s">
        <v>250</v>
      </c>
      <c r="N32" s="1394" t="s">
        <v>251</v>
      </c>
      <c r="O32" s="1130"/>
      <c r="P32" s="1392"/>
      <c r="Q32" s="1393" t="s">
        <v>327</v>
      </c>
      <c r="R32" s="1393" t="s">
        <v>328</v>
      </c>
      <c r="S32" s="1393" t="s">
        <v>329</v>
      </c>
      <c r="T32" s="1394" t="s">
        <v>330</v>
      </c>
      <c r="U32" s="1130"/>
      <c r="V32" s="1392"/>
      <c r="W32" s="1393" t="s">
        <v>331</v>
      </c>
      <c r="X32" s="1394" t="s">
        <v>332</v>
      </c>
      <c r="Y32" s="1130"/>
      <c r="Z32" s="1392"/>
      <c r="AA32" s="1421" t="s">
        <v>333</v>
      </c>
    </row>
    <row r="33" spans="2:32" ht="19.5" customHeight="1" thickBot="1">
      <c r="B33" s="1395" t="s">
        <v>334</v>
      </c>
      <c r="C33" s="1419">
        <v>146.53</v>
      </c>
      <c r="D33" s="1419">
        <v>135.78</v>
      </c>
      <c r="E33" s="1419">
        <v>151.1</v>
      </c>
      <c r="F33" s="1419">
        <v>148.16</v>
      </c>
      <c r="G33" s="1419">
        <v>138.93</v>
      </c>
      <c r="H33" s="1419">
        <v>131.65</v>
      </c>
      <c r="I33" s="1419">
        <v>121.06</v>
      </c>
      <c r="J33" s="1419">
        <v>113.93</v>
      </c>
      <c r="K33" s="1419">
        <v>103.77</v>
      </c>
      <c r="L33" s="1419">
        <v>89.22</v>
      </c>
      <c r="M33" s="1419">
        <v>87.51</v>
      </c>
      <c r="N33" s="1420">
        <v>80.459999999999994</v>
      </c>
      <c r="O33" s="1130"/>
      <c r="P33" s="1395" t="s">
        <v>334</v>
      </c>
      <c r="Q33" s="1419">
        <v>145.30000000000001</v>
      </c>
      <c r="R33" s="1419">
        <v>138.97999999999999</v>
      </c>
      <c r="S33" s="1419">
        <v>112.06</v>
      </c>
      <c r="T33" s="1420">
        <v>85.92</v>
      </c>
      <c r="U33" s="1130"/>
      <c r="V33" s="1392" t="s">
        <v>334</v>
      </c>
      <c r="W33" s="1393">
        <v>141.96</v>
      </c>
      <c r="X33" s="1394">
        <v>100.04</v>
      </c>
      <c r="Y33" s="1130"/>
      <c r="Z33" s="1392" t="s">
        <v>334</v>
      </c>
      <c r="AA33" s="1421">
        <v>120.97</v>
      </c>
    </row>
    <row r="34" spans="2:32" ht="19.5" customHeight="1">
      <c r="B34" s="1423"/>
      <c r="C34" s="1387"/>
      <c r="D34" s="1387"/>
      <c r="E34" s="1387"/>
      <c r="F34" s="1387"/>
      <c r="G34" s="1387"/>
      <c r="H34" s="1387"/>
      <c r="I34" s="1387"/>
      <c r="J34" s="1387"/>
      <c r="K34" s="1387"/>
      <c r="L34" s="1387"/>
      <c r="M34" s="1387"/>
      <c r="N34" s="1387"/>
      <c r="O34" s="1130"/>
      <c r="P34" s="1425"/>
      <c r="Q34" s="1426"/>
      <c r="R34" s="1426"/>
      <c r="S34" s="1426"/>
      <c r="T34" s="1426"/>
      <c r="U34" s="1130"/>
      <c r="V34" s="1423"/>
      <c r="W34" s="1387"/>
      <c r="X34" s="1387"/>
      <c r="Y34" s="1130"/>
      <c r="Z34" s="1423"/>
      <c r="AA34" s="1427"/>
    </row>
    <row r="35" spans="2:32" ht="19.5" customHeight="1" thickBot="1">
      <c r="B35" s="1391">
        <v>2011</v>
      </c>
      <c r="C35" s="1418" t="s">
        <v>324</v>
      </c>
      <c r="D35" s="1387"/>
      <c r="E35" s="1387"/>
      <c r="F35" s="1387"/>
      <c r="G35" s="1387"/>
      <c r="H35" s="1387"/>
      <c r="I35" s="1387"/>
      <c r="J35" s="1387"/>
      <c r="K35" s="1387"/>
      <c r="L35" s="1387"/>
      <c r="M35" s="1387"/>
      <c r="N35" s="1387"/>
      <c r="O35" s="1130"/>
      <c r="P35" s="1391">
        <v>2011</v>
      </c>
      <c r="Q35" s="1428" t="s">
        <v>325</v>
      </c>
      <c r="R35" s="1429"/>
      <c r="S35" s="1429"/>
      <c r="T35" s="1429"/>
      <c r="U35" s="1130"/>
      <c r="V35" s="1391">
        <v>2011</v>
      </c>
      <c r="W35" s="1428" t="s">
        <v>326</v>
      </c>
      <c r="X35" s="1428"/>
      <c r="Y35" s="1130"/>
      <c r="Z35" s="1391">
        <v>2011</v>
      </c>
      <c r="AA35" s="1130"/>
    </row>
    <row r="36" spans="2:32" ht="19.5" customHeight="1" thickBot="1">
      <c r="B36" s="1392"/>
      <c r="C36" s="1393" t="s">
        <v>240</v>
      </c>
      <c r="D36" s="1393" t="s">
        <v>241</v>
      </c>
      <c r="E36" s="1393" t="s">
        <v>242</v>
      </c>
      <c r="F36" s="1393" t="s">
        <v>243</v>
      </c>
      <c r="G36" s="1393" t="s">
        <v>244</v>
      </c>
      <c r="H36" s="1393" t="s">
        <v>245</v>
      </c>
      <c r="I36" s="1393" t="s">
        <v>246</v>
      </c>
      <c r="J36" s="1393" t="s">
        <v>247</v>
      </c>
      <c r="K36" s="1393" t="s">
        <v>248</v>
      </c>
      <c r="L36" s="1393" t="s">
        <v>249</v>
      </c>
      <c r="M36" s="1393" t="s">
        <v>250</v>
      </c>
      <c r="N36" s="1394" t="s">
        <v>251</v>
      </c>
      <c r="O36" s="1130"/>
      <c r="P36" s="1392"/>
      <c r="Q36" s="1393" t="s">
        <v>327</v>
      </c>
      <c r="R36" s="1393" t="s">
        <v>328</v>
      </c>
      <c r="S36" s="1393" t="s">
        <v>329</v>
      </c>
      <c r="T36" s="1394" t="s">
        <v>330</v>
      </c>
      <c r="U36" s="1130"/>
      <c r="V36" s="1392"/>
      <c r="W36" s="1393" t="s">
        <v>331</v>
      </c>
      <c r="X36" s="1394" t="s">
        <v>332</v>
      </c>
      <c r="Y36" s="1130"/>
      <c r="Z36" s="1392"/>
      <c r="AA36" s="1421" t="s">
        <v>333</v>
      </c>
    </row>
    <row r="37" spans="2:32" ht="19.5" customHeight="1" thickBot="1">
      <c r="B37" s="1395" t="s">
        <v>334</v>
      </c>
      <c r="C37" s="1419">
        <v>78.56</v>
      </c>
      <c r="D37" s="1419">
        <v>79.5</v>
      </c>
      <c r="E37" s="1419">
        <v>95.8</v>
      </c>
      <c r="F37" s="1419">
        <v>112.05</v>
      </c>
      <c r="G37" s="1419">
        <v>115.05</v>
      </c>
      <c r="H37" s="1419">
        <v>113.46</v>
      </c>
      <c r="I37" s="1419">
        <v>126.2</v>
      </c>
      <c r="J37" s="1419">
        <v>126.39</v>
      </c>
      <c r="K37" s="1419">
        <v>131.16</v>
      </c>
      <c r="L37" s="1419">
        <v>135.18</v>
      </c>
      <c r="M37" s="1419">
        <v>142.22999999999999</v>
      </c>
      <c r="N37" s="1420">
        <v>156.77000000000001</v>
      </c>
      <c r="O37" s="1130"/>
      <c r="P37" s="1395" t="s">
        <v>334</v>
      </c>
      <c r="Q37" s="1419">
        <v>85.89</v>
      </c>
      <c r="R37" s="1419">
        <v>113.58</v>
      </c>
      <c r="S37" s="1419">
        <v>127.81</v>
      </c>
      <c r="T37" s="1420">
        <v>143.93</v>
      </c>
      <c r="U37" s="1130"/>
      <c r="V37" s="1392" t="s">
        <v>334</v>
      </c>
      <c r="W37" s="1393">
        <v>99.62</v>
      </c>
      <c r="X37" s="1394">
        <v>135.55000000000001</v>
      </c>
      <c r="Y37" s="1130"/>
      <c r="Z37" s="1392" t="s">
        <v>334</v>
      </c>
      <c r="AA37" s="1421">
        <v>117.31</v>
      </c>
      <c r="AB37" s="695"/>
      <c r="AF37" s="1386"/>
    </row>
    <row r="38" spans="2:32" ht="19.5" customHeight="1">
      <c r="B38" s="1423"/>
      <c r="C38" s="1387"/>
      <c r="D38" s="1387"/>
      <c r="E38" s="1387"/>
      <c r="F38" s="1387"/>
      <c r="G38" s="1387"/>
      <c r="H38" s="1387"/>
      <c r="I38" s="1387"/>
      <c r="J38" s="1387"/>
      <c r="K38" s="1387"/>
      <c r="L38" s="1387"/>
      <c r="M38" s="1387"/>
      <c r="N38" s="1387"/>
      <c r="O38" s="1130"/>
      <c r="P38" s="1387"/>
      <c r="Q38" s="1387"/>
      <c r="R38" s="1387"/>
      <c r="S38" s="1387"/>
      <c r="T38" s="1387"/>
      <c r="U38" s="1130"/>
      <c r="V38" s="1387"/>
      <c r="W38" s="1387"/>
      <c r="X38" s="1387"/>
      <c r="Y38" s="1387"/>
      <c r="Z38" s="1387"/>
      <c r="AA38" s="1387"/>
      <c r="AF38" s="1386"/>
    </row>
    <row r="39" spans="2:32" ht="19.5" customHeight="1" thickBot="1">
      <c r="B39" s="1391">
        <v>2012</v>
      </c>
      <c r="C39" s="1418" t="s">
        <v>324</v>
      </c>
      <c r="D39" s="1387"/>
      <c r="E39" s="1387"/>
      <c r="F39" s="1387"/>
      <c r="G39" s="1387"/>
      <c r="H39" s="1387"/>
      <c r="I39" s="1387"/>
      <c r="J39" s="1387"/>
      <c r="K39" s="1387"/>
      <c r="L39" s="1387"/>
      <c r="M39" s="1387"/>
      <c r="N39" s="1387"/>
      <c r="O39" s="1130"/>
      <c r="P39" s="1391">
        <v>2012</v>
      </c>
      <c r="Q39" s="1428" t="s">
        <v>325</v>
      </c>
      <c r="R39" s="1429"/>
      <c r="S39" s="1429"/>
      <c r="T39" s="1429"/>
      <c r="U39" s="1130"/>
      <c r="V39" s="1391">
        <v>2012</v>
      </c>
      <c r="W39" s="1428" t="s">
        <v>326</v>
      </c>
      <c r="X39" s="1428"/>
      <c r="Y39" s="1130"/>
      <c r="Z39" s="1391">
        <v>2012</v>
      </c>
      <c r="AA39" s="1130"/>
      <c r="AF39" s="1386"/>
    </row>
    <row r="40" spans="2:32" ht="19.5" customHeight="1" thickBot="1">
      <c r="B40" s="1392"/>
      <c r="C40" s="1393" t="s">
        <v>240</v>
      </c>
      <c r="D40" s="1393" t="s">
        <v>241</v>
      </c>
      <c r="E40" s="1393" t="s">
        <v>242</v>
      </c>
      <c r="F40" s="1393" t="s">
        <v>243</v>
      </c>
      <c r="G40" s="1393" t="s">
        <v>244</v>
      </c>
      <c r="H40" s="1393" t="s">
        <v>245</v>
      </c>
      <c r="I40" s="1393" t="s">
        <v>246</v>
      </c>
      <c r="J40" s="1393" t="s">
        <v>247</v>
      </c>
      <c r="K40" s="1393" t="s">
        <v>248</v>
      </c>
      <c r="L40" s="1393" t="s">
        <v>249</v>
      </c>
      <c r="M40" s="1393" t="s">
        <v>250</v>
      </c>
      <c r="N40" s="1394" t="s">
        <v>251</v>
      </c>
      <c r="O40" s="1130"/>
      <c r="P40" s="1392"/>
      <c r="Q40" s="1393" t="s">
        <v>327</v>
      </c>
      <c r="R40" s="1393" t="s">
        <v>328</v>
      </c>
      <c r="S40" s="1393" t="s">
        <v>329</v>
      </c>
      <c r="T40" s="1394" t="s">
        <v>330</v>
      </c>
      <c r="U40" s="1130"/>
      <c r="V40" s="1392"/>
      <c r="W40" s="1393" t="s">
        <v>331</v>
      </c>
      <c r="X40" s="1394" t="s">
        <v>332</v>
      </c>
      <c r="Y40" s="1130"/>
      <c r="Z40" s="1392"/>
      <c r="AA40" s="1421" t="s">
        <v>333</v>
      </c>
      <c r="AF40" s="1386"/>
    </row>
    <row r="41" spans="2:32" ht="19.5" customHeight="1" thickBot="1">
      <c r="B41" s="1395" t="s">
        <v>334</v>
      </c>
      <c r="C41" s="1419">
        <v>164.61</v>
      </c>
      <c r="D41" s="1419">
        <v>169.95</v>
      </c>
      <c r="E41" s="1419">
        <v>176.6</v>
      </c>
      <c r="F41" s="1419">
        <v>182.99</v>
      </c>
      <c r="G41" s="1419">
        <v>183.27</v>
      </c>
      <c r="H41" s="1419">
        <v>176.31</v>
      </c>
      <c r="I41" s="1419">
        <v>175.64</v>
      </c>
      <c r="J41" s="1419">
        <v>178.38</v>
      </c>
      <c r="K41" s="1419">
        <v>185.49</v>
      </c>
      <c r="L41" s="1419">
        <v>186.13</v>
      </c>
      <c r="M41" s="1419">
        <v>184.29</v>
      </c>
      <c r="N41" s="1420">
        <v>177.08</v>
      </c>
      <c r="O41" s="1130"/>
      <c r="P41" s="1395" t="s">
        <v>334</v>
      </c>
      <c r="Q41" s="1419">
        <v>170.4</v>
      </c>
      <c r="R41" s="1419">
        <v>180.93</v>
      </c>
      <c r="S41" s="1419">
        <v>179.75</v>
      </c>
      <c r="T41" s="1420">
        <v>183.05</v>
      </c>
      <c r="U41" s="1130"/>
      <c r="V41" s="1392" t="s">
        <v>334</v>
      </c>
      <c r="W41" s="1393">
        <v>175.82</v>
      </c>
      <c r="X41" s="1430">
        <v>181.3</v>
      </c>
      <c r="Y41" s="1130"/>
      <c r="Z41" s="1392" t="s">
        <v>334</v>
      </c>
      <c r="AA41" s="1431">
        <v>178.6</v>
      </c>
      <c r="AF41" s="1386"/>
    </row>
    <row r="42" spans="2:32" ht="19.5" customHeight="1">
      <c r="B42" s="1423"/>
      <c r="C42" s="1387"/>
      <c r="D42" s="1387"/>
      <c r="E42" s="1387"/>
      <c r="F42" s="1387"/>
      <c r="G42" s="1387"/>
      <c r="H42" s="1387"/>
      <c r="I42" s="1387"/>
      <c r="J42" s="1387"/>
      <c r="K42" s="1387"/>
      <c r="L42" s="1387"/>
      <c r="M42" s="1387"/>
      <c r="N42" s="1387"/>
      <c r="O42" s="1130"/>
      <c r="P42" s="1387"/>
      <c r="Q42" s="1387"/>
      <c r="R42" s="1387"/>
      <c r="S42" s="1387"/>
      <c r="T42" s="1387"/>
      <c r="U42" s="1130"/>
      <c r="V42" s="1387"/>
      <c r="W42" s="1387"/>
      <c r="X42" s="1387"/>
      <c r="Y42" s="1387"/>
      <c r="Z42" s="1387"/>
      <c r="AA42" s="1387"/>
      <c r="AF42" s="1386"/>
    </row>
    <row r="43" spans="2:32" ht="19.5" customHeight="1" thickBot="1">
      <c r="B43" s="1391">
        <v>2013</v>
      </c>
      <c r="C43" s="1418" t="s">
        <v>324</v>
      </c>
      <c r="D43" s="1387"/>
      <c r="E43" s="1387"/>
      <c r="F43" s="1387"/>
      <c r="G43" s="1387"/>
      <c r="H43" s="1387"/>
      <c r="I43" s="1387"/>
      <c r="J43" s="1387"/>
      <c r="K43" s="1387"/>
      <c r="L43" s="1387"/>
      <c r="M43" s="1387"/>
      <c r="N43" s="1387"/>
      <c r="O43" s="1130"/>
      <c r="P43" s="1391">
        <v>2013</v>
      </c>
      <c r="Q43" s="1428" t="s">
        <v>325</v>
      </c>
      <c r="R43" s="1429"/>
      <c r="S43" s="1429"/>
      <c r="T43" s="1429"/>
      <c r="U43" s="1130"/>
      <c r="V43" s="1391">
        <v>2013</v>
      </c>
      <c r="W43" s="1428" t="s">
        <v>326</v>
      </c>
      <c r="X43" s="1428"/>
      <c r="Y43" s="1130"/>
      <c r="Z43" s="1391">
        <v>2013</v>
      </c>
      <c r="AA43" s="1130"/>
      <c r="AF43" s="1386"/>
    </row>
    <row r="44" spans="2:32" ht="19.5" customHeight="1" thickBot="1">
      <c r="B44" s="1392"/>
      <c r="C44" s="1393" t="s">
        <v>240</v>
      </c>
      <c r="D44" s="1393" t="s">
        <v>241</v>
      </c>
      <c r="E44" s="1393" t="s">
        <v>242</v>
      </c>
      <c r="F44" s="1393" t="s">
        <v>243</v>
      </c>
      <c r="G44" s="1393" t="s">
        <v>244</v>
      </c>
      <c r="H44" s="1393" t="s">
        <v>245</v>
      </c>
      <c r="I44" s="1393" t="s">
        <v>246</v>
      </c>
      <c r="J44" s="1393" t="s">
        <v>247</v>
      </c>
      <c r="K44" s="1393" t="s">
        <v>248</v>
      </c>
      <c r="L44" s="1393" t="s">
        <v>249</v>
      </c>
      <c r="M44" s="1393" t="s">
        <v>250</v>
      </c>
      <c r="N44" s="1394" t="s">
        <v>251</v>
      </c>
      <c r="O44" s="1130"/>
      <c r="P44" s="1392"/>
      <c r="Q44" s="1393" t="s">
        <v>327</v>
      </c>
      <c r="R44" s="1393" t="s">
        <v>328</v>
      </c>
      <c r="S44" s="1393" t="s">
        <v>329</v>
      </c>
      <c r="T44" s="1394" t="s">
        <v>330</v>
      </c>
      <c r="U44" s="1130"/>
      <c r="V44" s="1392"/>
      <c r="W44" s="1393" t="s">
        <v>331</v>
      </c>
      <c r="X44" s="1394" t="s">
        <v>332</v>
      </c>
      <c r="Y44" s="1130"/>
      <c r="Z44" s="1392"/>
      <c r="AA44" s="1421" t="s">
        <v>333</v>
      </c>
      <c r="AF44" s="1386"/>
    </row>
    <row r="45" spans="2:32" ht="19.5" customHeight="1" thickBot="1">
      <c r="B45" s="1395" t="s">
        <v>334</v>
      </c>
      <c r="C45" s="1419">
        <v>173.39</v>
      </c>
      <c r="D45" s="1419">
        <v>168.68</v>
      </c>
      <c r="E45" s="1419">
        <v>172.45</v>
      </c>
      <c r="F45" s="1419">
        <v>175.46</v>
      </c>
      <c r="G45" s="1419">
        <v>174.43</v>
      </c>
      <c r="H45" s="1419">
        <v>175.06</v>
      </c>
      <c r="I45" s="1419">
        <v>172.62</v>
      </c>
      <c r="J45" s="1419">
        <v>172.44</v>
      </c>
      <c r="K45" s="1419">
        <v>180.5</v>
      </c>
      <c r="L45" s="1419">
        <v>173.82</v>
      </c>
      <c r="M45" s="1419">
        <v>167.38</v>
      </c>
      <c r="N45" s="1420">
        <v>163.43</v>
      </c>
      <c r="O45" s="1130"/>
      <c r="P45" s="1395" t="s">
        <v>334</v>
      </c>
      <c r="Q45" s="1419">
        <v>171.59</v>
      </c>
      <c r="R45" s="1419">
        <v>174.95</v>
      </c>
      <c r="S45" s="1419">
        <v>174.8</v>
      </c>
      <c r="T45" s="1420">
        <v>169.13</v>
      </c>
      <c r="U45" s="1130"/>
      <c r="V45" s="1392" t="s">
        <v>334</v>
      </c>
      <c r="W45" s="1393">
        <v>173.22</v>
      </c>
      <c r="X45" s="1394">
        <v>172.22</v>
      </c>
      <c r="Y45" s="1130"/>
      <c r="Z45" s="1392" t="s">
        <v>334</v>
      </c>
      <c r="AA45" s="1421">
        <v>172.76</v>
      </c>
      <c r="AF45" s="1386"/>
    </row>
    <row r="46" spans="2:32" ht="19.5" customHeight="1">
      <c r="B46" s="1423"/>
      <c r="C46" s="1387"/>
      <c r="D46" s="1387"/>
      <c r="E46" s="1387"/>
      <c r="F46" s="1387"/>
      <c r="G46" s="1387"/>
      <c r="H46" s="1387"/>
      <c r="I46" s="1387"/>
      <c r="J46" s="1387"/>
      <c r="K46" s="1387"/>
      <c r="L46" s="1387"/>
      <c r="M46" s="1387"/>
      <c r="N46" s="1387"/>
      <c r="O46" s="1130"/>
      <c r="P46" s="1387"/>
      <c r="Q46" s="1387"/>
      <c r="R46" s="1387"/>
      <c r="S46" s="1387"/>
      <c r="T46" s="1387"/>
      <c r="U46" s="1130"/>
      <c r="V46" s="1387"/>
      <c r="W46" s="1387"/>
      <c r="X46" s="1387"/>
      <c r="Y46" s="1387"/>
      <c r="Z46" s="1387"/>
      <c r="AA46" s="1387"/>
      <c r="AF46" s="1386"/>
    </row>
    <row r="47" spans="2:32" ht="19.5" customHeight="1" thickBot="1">
      <c r="B47" s="1391">
        <v>2014</v>
      </c>
      <c r="C47" s="1418" t="s">
        <v>324</v>
      </c>
      <c r="D47" s="1387"/>
      <c r="E47" s="1387"/>
      <c r="F47" s="1387"/>
      <c r="G47" s="1387"/>
      <c r="H47" s="1387"/>
      <c r="I47" s="1387"/>
      <c r="J47" s="1387"/>
      <c r="K47" s="1387"/>
      <c r="L47" s="1387"/>
      <c r="M47" s="1387"/>
      <c r="N47" s="1387"/>
      <c r="O47" s="1130"/>
      <c r="P47" s="1391">
        <v>2014</v>
      </c>
      <c r="Q47" s="1428" t="s">
        <v>325</v>
      </c>
      <c r="R47" s="1429"/>
      <c r="S47" s="1429"/>
      <c r="T47" s="1429"/>
      <c r="U47" s="1130"/>
      <c r="V47" s="1391">
        <v>2014</v>
      </c>
      <c r="W47" s="1428" t="s">
        <v>326</v>
      </c>
      <c r="X47" s="1428"/>
      <c r="Y47" s="1130"/>
      <c r="Z47" s="1391">
        <v>2014</v>
      </c>
      <c r="AA47" s="1130"/>
      <c r="AF47" s="1386"/>
    </row>
    <row r="48" spans="2:32" ht="19.5" customHeight="1" thickBot="1">
      <c r="B48" s="1392"/>
      <c r="C48" s="1393" t="s">
        <v>240</v>
      </c>
      <c r="D48" s="1393" t="s">
        <v>241</v>
      </c>
      <c r="E48" s="1393" t="s">
        <v>242</v>
      </c>
      <c r="F48" s="1393" t="s">
        <v>243</v>
      </c>
      <c r="G48" s="1393" t="s">
        <v>244</v>
      </c>
      <c r="H48" s="1393" t="s">
        <v>245</v>
      </c>
      <c r="I48" s="1393" t="s">
        <v>246</v>
      </c>
      <c r="J48" s="1393" t="s">
        <v>247</v>
      </c>
      <c r="K48" s="1393" t="s">
        <v>248</v>
      </c>
      <c r="L48" s="1393" t="s">
        <v>249</v>
      </c>
      <c r="M48" s="1393" t="s">
        <v>250</v>
      </c>
      <c r="N48" s="1394" t="s">
        <v>251</v>
      </c>
      <c r="O48" s="1130"/>
      <c r="P48" s="1392"/>
      <c r="Q48" s="1393" t="s">
        <v>327</v>
      </c>
      <c r="R48" s="1393" t="s">
        <v>328</v>
      </c>
      <c r="S48" s="1393" t="s">
        <v>329</v>
      </c>
      <c r="T48" s="1394" t="s">
        <v>330</v>
      </c>
      <c r="U48" s="1130"/>
      <c r="V48" s="1392"/>
      <c r="W48" s="1393" t="s">
        <v>331</v>
      </c>
      <c r="X48" s="1394" t="s">
        <v>332</v>
      </c>
      <c r="Y48" s="1130"/>
      <c r="Z48" s="1392"/>
      <c r="AA48" s="1421" t="s">
        <v>333</v>
      </c>
      <c r="AF48" s="1386"/>
    </row>
    <row r="49" spans="2:35" ht="19.5" customHeight="1" thickBot="1">
      <c r="B49" s="1395" t="s">
        <v>334</v>
      </c>
      <c r="C49" s="1419">
        <v>167.21</v>
      </c>
      <c r="D49" s="1419">
        <v>161.33000000000001</v>
      </c>
      <c r="E49" s="1419">
        <v>166.11</v>
      </c>
      <c r="F49" s="1419">
        <v>174.34</v>
      </c>
      <c r="G49" s="1419">
        <v>176.06</v>
      </c>
      <c r="H49" s="1419">
        <v>170.78</v>
      </c>
      <c r="I49" s="1419">
        <v>164.81</v>
      </c>
      <c r="J49" s="1419">
        <v>164.4</v>
      </c>
      <c r="K49" s="1419">
        <v>167.18</v>
      </c>
      <c r="L49" s="1419">
        <v>160.56</v>
      </c>
      <c r="M49" s="1419">
        <v>158.87</v>
      </c>
      <c r="N49" s="1420">
        <v>152.19</v>
      </c>
      <c r="O49" s="1130"/>
      <c r="P49" s="1395" t="s">
        <v>334</v>
      </c>
      <c r="Q49" s="1419">
        <v>164.85</v>
      </c>
      <c r="R49" s="1419">
        <v>173.84</v>
      </c>
      <c r="S49" s="1419">
        <v>165.41</v>
      </c>
      <c r="T49" s="1420">
        <v>157.51</v>
      </c>
      <c r="U49" s="1130"/>
      <c r="V49" s="1392" t="s">
        <v>334</v>
      </c>
      <c r="W49" s="1393">
        <v>169.45</v>
      </c>
      <c r="X49" s="1394">
        <v>161.41999999999999</v>
      </c>
      <c r="Y49" s="1130"/>
      <c r="Z49" s="1392" t="s">
        <v>334</v>
      </c>
      <c r="AA49" s="1421">
        <v>165.25</v>
      </c>
      <c r="AF49" s="1386"/>
    </row>
    <row r="50" spans="2:35" ht="19.5" customHeight="1">
      <c r="B50" s="1423"/>
      <c r="C50" s="1387"/>
      <c r="D50" s="1387"/>
      <c r="E50" s="1387"/>
      <c r="F50" s="1387"/>
      <c r="G50" s="1387"/>
      <c r="H50" s="1387"/>
      <c r="I50" s="1387"/>
      <c r="J50" s="1387"/>
      <c r="K50" s="1387"/>
      <c r="L50" s="1387"/>
      <c r="M50" s="1387"/>
      <c r="N50" s="1387"/>
      <c r="O50" s="1130"/>
      <c r="P50" s="1387"/>
      <c r="Q50" s="1387"/>
      <c r="R50" s="1387"/>
      <c r="S50" s="1387"/>
      <c r="T50" s="1387"/>
      <c r="U50" s="1130"/>
      <c r="V50" s="1387"/>
      <c r="W50" s="1387"/>
      <c r="X50" s="1387"/>
      <c r="Y50" s="1387"/>
      <c r="Z50" s="1387"/>
      <c r="AA50" s="1387"/>
      <c r="AF50" s="1386"/>
    </row>
    <row r="51" spans="2:35" ht="19.5" customHeight="1" thickBot="1">
      <c r="B51" s="1391">
        <v>2015</v>
      </c>
      <c r="C51" s="1418" t="s">
        <v>324</v>
      </c>
      <c r="D51" s="1387"/>
      <c r="E51" s="1387"/>
      <c r="F51" s="1387"/>
      <c r="G51" s="1387"/>
      <c r="H51" s="1387"/>
      <c r="I51" s="1387"/>
      <c r="J51" s="1387"/>
      <c r="K51" s="1387"/>
      <c r="L51" s="1387"/>
      <c r="M51" s="1387"/>
      <c r="N51" s="1387"/>
      <c r="O51" s="1130"/>
      <c r="P51" s="1391">
        <v>2015</v>
      </c>
      <c r="Q51" s="1428" t="s">
        <v>325</v>
      </c>
      <c r="R51" s="1429"/>
      <c r="S51" s="1429"/>
      <c r="T51" s="1429"/>
      <c r="U51" s="1130"/>
      <c r="V51" s="1391">
        <v>2015</v>
      </c>
      <c r="W51" s="1428" t="s">
        <v>326</v>
      </c>
      <c r="X51" s="1428"/>
      <c r="Y51" s="1130"/>
      <c r="Z51" s="1391">
        <v>2015</v>
      </c>
      <c r="AA51" s="1130"/>
      <c r="AF51" s="1386"/>
    </row>
    <row r="52" spans="2:35" ht="19.5" customHeight="1" thickBot="1">
      <c r="B52" s="1392"/>
      <c r="C52" s="1393" t="s">
        <v>240</v>
      </c>
      <c r="D52" s="1393" t="s">
        <v>241</v>
      </c>
      <c r="E52" s="1393" t="s">
        <v>242</v>
      </c>
      <c r="F52" s="1393" t="s">
        <v>243</v>
      </c>
      <c r="G52" s="1393" t="s">
        <v>244</v>
      </c>
      <c r="H52" s="1393" t="s">
        <v>245</v>
      </c>
      <c r="I52" s="1393" t="s">
        <v>246</v>
      </c>
      <c r="J52" s="1393" t="s">
        <v>247</v>
      </c>
      <c r="K52" s="1393" t="s">
        <v>248</v>
      </c>
      <c r="L52" s="1393" t="s">
        <v>249</v>
      </c>
      <c r="M52" s="1393" t="s">
        <v>250</v>
      </c>
      <c r="N52" s="1394" t="s">
        <v>251</v>
      </c>
      <c r="O52" s="1130"/>
      <c r="P52" s="1392"/>
      <c r="Q52" s="1393" t="s">
        <v>327</v>
      </c>
      <c r="R52" s="1393" t="s">
        <v>328</v>
      </c>
      <c r="S52" s="1393" t="s">
        <v>329</v>
      </c>
      <c r="T52" s="1394" t="s">
        <v>330</v>
      </c>
      <c r="U52" s="1130"/>
      <c r="V52" s="1392"/>
      <c r="W52" s="1393" t="s">
        <v>331</v>
      </c>
      <c r="X52" s="1394" t="s">
        <v>332</v>
      </c>
      <c r="Y52" s="1130"/>
      <c r="Z52" s="1392"/>
      <c r="AA52" s="1421" t="s">
        <v>333</v>
      </c>
      <c r="AF52" s="1386"/>
    </row>
    <row r="53" spans="2:35" ht="19.5" customHeight="1" thickBot="1">
      <c r="B53" s="1395" t="s">
        <v>334</v>
      </c>
      <c r="C53" s="1419">
        <v>150.22</v>
      </c>
      <c r="D53" s="1419">
        <v>151.1</v>
      </c>
      <c r="E53" s="1419">
        <v>156.03</v>
      </c>
      <c r="F53" s="1419">
        <v>162.61000000000001</v>
      </c>
      <c r="G53" s="1419">
        <v>160.38999999999999</v>
      </c>
      <c r="H53" s="1419">
        <v>158.78</v>
      </c>
      <c r="I53" s="1419">
        <v>150.13999999999999</v>
      </c>
      <c r="J53" s="1419">
        <v>148.04</v>
      </c>
      <c r="K53" s="1419">
        <v>149.5</v>
      </c>
      <c r="L53" s="1419">
        <v>147.91999999999999</v>
      </c>
      <c r="M53" s="1419">
        <v>141.63</v>
      </c>
      <c r="N53" s="1420">
        <v>135.77000000000001</v>
      </c>
      <c r="O53" s="1130"/>
      <c r="P53" s="1395" t="s">
        <v>334</v>
      </c>
      <c r="Q53" s="1419">
        <v>152.46</v>
      </c>
      <c r="R53" s="1419">
        <v>160.72999999999999</v>
      </c>
      <c r="S53" s="1419">
        <v>149.34</v>
      </c>
      <c r="T53" s="1420">
        <v>141.62</v>
      </c>
      <c r="U53" s="1130"/>
      <c r="V53" s="1392" t="s">
        <v>334</v>
      </c>
      <c r="W53" s="1393">
        <v>156.76</v>
      </c>
      <c r="X53" s="1394">
        <v>145.74</v>
      </c>
      <c r="Y53" s="1130"/>
      <c r="Z53" s="1392" t="s">
        <v>334</v>
      </c>
      <c r="AA53" s="1421">
        <v>151.05000000000001</v>
      </c>
      <c r="AF53" s="1386"/>
    </row>
    <row r="54" spans="2:35" ht="19.5" customHeight="1">
      <c r="B54" s="1423"/>
      <c r="C54" s="1387"/>
      <c r="D54" s="1387"/>
      <c r="E54" s="1387"/>
      <c r="F54" s="1387"/>
      <c r="G54" s="1387"/>
      <c r="H54" s="1387"/>
      <c r="I54" s="1387"/>
      <c r="J54" s="1387"/>
      <c r="K54" s="1387"/>
      <c r="L54" s="1387"/>
      <c r="M54" s="1387"/>
      <c r="N54" s="1387"/>
      <c r="O54" s="1130"/>
      <c r="P54" s="1387"/>
      <c r="Q54" s="1387"/>
      <c r="R54" s="1387"/>
      <c r="S54" s="1387"/>
      <c r="T54" s="1387"/>
      <c r="U54" s="1130"/>
      <c r="V54" s="1387"/>
      <c r="W54" s="1387"/>
      <c r="X54" s="1387"/>
      <c r="Y54" s="1387"/>
      <c r="Z54" s="1387"/>
      <c r="AA54" s="1387"/>
      <c r="AF54" s="1386"/>
    </row>
    <row r="55" spans="2:35" ht="19.5" customHeight="1" thickBot="1">
      <c r="B55" s="1391">
        <v>2016</v>
      </c>
      <c r="C55" s="1418" t="s">
        <v>324</v>
      </c>
      <c r="D55" s="1387"/>
      <c r="E55" s="1387"/>
      <c r="F55" s="1387"/>
      <c r="G55" s="1387"/>
      <c r="H55" s="1387"/>
      <c r="I55" s="1387"/>
      <c r="J55" s="1387"/>
      <c r="K55" s="1387"/>
      <c r="L55" s="1387"/>
      <c r="M55" s="1387"/>
      <c r="N55" s="1387"/>
      <c r="O55" s="1130"/>
      <c r="P55" s="1391">
        <v>2016</v>
      </c>
      <c r="Q55" s="1428" t="s">
        <v>325</v>
      </c>
      <c r="R55" s="1429"/>
      <c r="S55" s="1429"/>
      <c r="T55" s="1429"/>
      <c r="U55" s="1130"/>
      <c r="V55" s="1391">
        <v>2016</v>
      </c>
      <c r="W55" s="1428" t="s">
        <v>326</v>
      </c>
      <c r="X55" s="1428"/>
      <c r="Y55" s="1130"/>
      <c r="Z55" s="1391">
        <v>2016</v>
      </c>
      <c r="AA55" s="1130"/>
      <c r="AF55" s="1386"/>
    </row>
    <row r="56" spans="2:35" ht="19.5" customHeight="1" thickBot="1">
      <c r="B56" s="1392"/>
      <c r="C56" s="1393" t="s">
        <v>240</v>
      </c>
      <c r="D56" s="1393" t="s">
        <v>241</v>
      </c>
      <c r="E56" s="1393" t="s">
        <v>242</v>
      </c>
      <c r="F56" s="1393" t="s">
        <v>243</v>
      </c>
      <c r="G56" s="1393" t="s">
        <v>244</v>
      </c>
      <c r="H56" s="1393" t="s">
        <v>245</v>
      </c>
      <c r="I56" s="1393" t="s">
        <v>246</v>
      </c>
      <c r="J56" s="1393" t="s">
        <v>247</v>
      </c>
      <c r="K56" s="1393" t="s">
        <v>248</v>
      </c>
      <c r="L56" s="1393" t="s">
        <v>249</v>
      </c>
      <c r="M56" s="1393" t="s">
        <v>250</v>
      </c>
      <c r="N56" s="1394" t="s">
        <v>251</v>
      </c>
      <c r="O56" s="1130"/>
      <c r="P56" s="1392"/>
      <c r="Q56" s="1393" t="s">
        <v>327</v>
      </c>
      <c r="R56" s="1393" t="s">
        <v>328</v>
      </c>
      <c r="S56" s="1393" t="s">
        <v>329</v>
      </c>
      <c r="T56" s="1394" t="s">
        <v>330</v>
      </c>
      <c r="U56" s="1130"/>
      <c r="V56" s="1392"/>
      <c r="W56" s="1393" t="s">
        <v>331</v>
      </c>
      <c r="X56" s="1394" t="s">
        <v>332</v>
      </c>
      <c r="Y56" s="1130"/>
      <c r="Z56" s="1392"/>
      <c r="AA56" s="1421" t="s">
        <v>333</v>
      </c>
      <c r="AF56" s="1386"/>
    </row>
    <row r="57" spans="2:35" ht="19.5" customHeight="1" thickBot="1">
      <c r="B57" s="1395" t="s">
        <v>334</v>
      </c>
      <c r="C57" s="1419">
        <v>132.08000000000001</v>
      </c>
      <c r="D57" s="1419">
        <v>131.72</v>
      </c>
      <c r="E57" s="1419">
        <v>140.28</v>
      </c>
      <c r="F57" s="1419">
        <v>147.78</v>
      </c>
      <c r="G57" s="1419">
        <v>149.07</v>
      </c>
      <c r="H57" s="1419">
        <v>153.72999999999999</v>
      </c>
      <c r="I57" s="1419">
        <v>157.59</v>
      </c>
      <c r="J57" s="1419">
        <v>163.19999999999999</v>
      </c>
      <c r="K57" s="1419">
        <v>168.82</v>
      </c>
      <c r="L57" s="1419">
        <v>169.74</v>
      </c>
      <c r="M57" s="1419">
        <v>172.36</v>
      </c>
      <c r="N57" s="1420">
        <v>176.74</v>
      </c>
      <c r="O57" s="1130"/>
      <c r="P57" s="1395" t="s">
        <v>334</v>
      </c>
      <c r="Q57" s="1419">
        <v>135.25</v>
      </c>
      <c r="R57" s="1419">
        <v>150.47999999999999</v>
      </c>
      <c r="S57" s="1419">
        <v>162.43</v>
      </c>
      <c r="T57" s="1420">
        <v>172.56</v>
      </c>
      <c r="U57" s="1130"/>
      <c r="V57" s="1392" t="s">
        <v>334</v>
      </c>
      <c r="W57" s="1393">
        <v>143.08000000000001</v>
      </c>
      <c r="X57" s="1394">
        <v>166.26</v>
      </c>
      <c r="Y57" s="1130"/>
      <c r="Z57" s="1392" t="s">
        <v>334</v>
      </c>
      <c r="AA57" s="1421">
        <v>152.68</v>
      </c>
      <c r="AF57" s="1388"/>
      <c r="AH57" s="1389"/>
      <c r="AI57" s="1389"/>
    </row>
    <row r="58" spans="2:35">
      <c r="B58" s="1130"/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1130"/>
      <c r="W58" s="1130"/>
      <c r="X58" s="1130"/>
      <c r="Y58" s="1130"/>
      <c r="Z58" s="1130"/>
      <c r="AA58" s="1130"/>
    </row>
    <row r="59" spans="2:35" ht="15.75" thickBot="1">
      <c r="B59" s="1391">
        <v>2017</v>
      </c>
      <c r="C59" s="1418" t="s">
        <v>324</v>
      </c>
      <c r="D59" s="1387"/>
      <c r="E59" s="1387"/>
      <c r="F59" s="1387"/>
      <c r="G59" s="1387"/>
      <c r="H59" s="1387"/>
      <c r="I59" s="1387"/>
      <c r="J59" s="1387"/>
      <c r="K59" s="1387"/>
      <c r="L59" s="1387"/>
      <c r="M59" s="1387"/>
      <c r="N59" s="1387"/>
      <c r="O59" s="1130"/>
      <c r="P59" s="1391">
        <v>2017</v>
      </c>
      <c r="Q59" s="1428" t="s">
        <v>325</v>
      </c>
      <c r="R59" s="1429"/>
      <c r="S59" s="1429"/>
      <c r="T59" s="1429"/>
      <c r="U59" s="1130"/>
      <c r="V59" s="1391">
        <v>2017</v>
      </c>
      <c r="W59" s="1428" t="s">
        <v>326</v>
      </c>
      <c r="X59" s="1428"/>
      <c r="Y59" s="1130"/>
      <c r="Z59" s="1391">
        <v>2017</v>
      </c>
      <c r="AA59" s="1130"/>
    </row>
    <row r="60" spans="2:35" ht="13.5" thickBot="1">
      <c r="B60" s="1392"/>
      <c r="C60" s="1393" t="s">
        <v>240</v>
      </c>
      <c r="D60" s="1393" t="s">
        <v>241</v>
      </c>
      <c r="E60" s="1393" t="s">
        <v>242</v>
      </c>
      <c r="F60" s="1393" t="s">
        <v>243</v>
      </c>
      <c r="G60" s="1393" t="s">
        <v>244</v>
      </c>
      <c r="H60" s="1393" t="s">
        <v>245</v>
      </c>
      <c r="I60" s="1393" t="s">
        <v>246</v>
      </c>
      <c r="J60" s="1393" t="s">
        <v>247</v>
      </c>
      <c r="K60" s="1393" t="s">
        <v>248</v>
      </c>
      <c r="L60" s="1393" t="s">
        <v>249</v>
      </c>
      <c r="M60" s="1393" t="s">
        <v>250</v>
      </c>
      <c r="N60" s="1394" t="s">
        <v>251</v>
      </c>
      <c r="O60" s="1130"/>
      <c r="P60" s="1392"/>
      <c r="Q60" s="1393" t="s">
        <v>327</v>
      </c>
      <c r="R60" s="1393" t="s">
        <v>328</v>
      </c>
      <c r="S60" s="1393" t="s">
        <v>329</v>
      </c>
      <c r="T60" s="1394" t="s">
        <v>330</v>
      </c>
      <c r="U60" s="1130"/>
      <c r="V60" s="1392"/>
      <c r="W60" s="1393" t="s">
        <v>331</v>
      </c>
      <c r="X60" s="1394" t="s">
        <v>332</v>
      </c>
      <c r="Y60" s="1130"/>
      <c r="Z60" s="1392"/>
      <c r="AA60" s="1421" t="s">
        <v>333</v>
      </c>
    </row>
    <row r="61" spans="2:35" ht="13.5" thickBot="1">
      <c r="B61" s="1395" t="s">
        <v>334</v>
      </c>
      <c r="C61" s="1419">
        <v>178.04</v>
      </c>
      <c r="D61" s="1419">
        <v>179.33</v>
      </c>
      <c r="E61" s="1419">
        <v>183.14</v>
      </c>
      <c r="F61" s="1419">
        <v>195.51</v>
      </c>
      <c r="G61" s="1419">
        <v>203.24</v>
      </c>
      <c r="H61" s="1419">
        <v>209.23</v>
      </c>
      <c r="I61" s="1419">
        <v>204.37</v>
      </c>
      <c r="J61" s="1419">
        <v>196.31</v>
      </c>
      <c r="K61" s="1419">
        <v>196.12</v>
      </c>
      <c r="L61" s="1419">
        <v>195.15</v>
      </c>
      <c r="M61" s="1419">
        <v>190.16</v>
      </c>
      <c r="N61" s="1420">
        <v>186.6</v>
      </c>
      <c r="O61" s="1130"/>
      <c r="P61" s="1395" t="s">
        <v>334</v>
      </c>
      <c r="Q61" s="1419">
        <v>180.49</v>
      </c>
      <c r="R61" s="1419">
        <v>203.2</v>
      </c>
      <c r="S61" s="1419">
        <v>198.96</v>
      </c>
      <c r="T61" s="1420">
        <v>190.89</v>
      </c>
      <c r="U61" s="1130"/>
      <c r="V61" s="1395" t="s">
        <v>334</v>
      </c>
      <c r="W61" s="1393">
        <v>191.63</v>
      </c>
      <c r="X61" s="1394">
        <v>195.21</v>
      </c>
      <c r="Y61" s="1130"/>
      <c r="Z61" s="1392" t="s">
        <v>334</v>
      </c>
      <c r="AA61" s="1421">
        <v>193.43</v>
      </c>
    </row>
    <row r="62" spans="2:35">
      <c r="B62" s="1130"/>
      <c r="C62" s="1130"/>
      <c r="D62" s="1130"/>
      <c r="E62" s="1130"/>
      <c r="F62" s="1130"/>
      <c r="G62" s="1130"/>
      <c r="H62" s="1130"/>
      <c r="I62" s="1130"/>
      <c r="J62" s="1130"/>
      <c r="K62" s="1130"/>
      <c r="L62" s="1130"/>
      <c r="M62" s="1130"/>
      <c r="N62" s="1130"/>
      <c r="O62" s="1130"/>
      <c r="P62" s="1130"/>
      <c r="Q62" s="1130"/>
      <c r="R62" s="1130"/>
      <c r="S62" s="1130"/>
      <c r="T62" s="1130"/>
      <c r="U62" s="1130"/>
      <c r="V62" s="1130"/>
      <c r="W62" s="1130"/>
      <c r="X62" s="1130"/>
      <c r="Y62" s="1130"/>
      <c r="Z62" s="1130"/>
      <c r="AA62" s="1130"/>
    </row>
    <row r="63" spans="2:35" ht="15.75" thickBot="1">
      <c r="B63" s="1391">
        <v>2018</v>
      </c>
      <c r="C63" s="1418" t="s">
        <v>324</v>
      </c>
      <c r="D63" s="1387"/>
      <c r="E63" s="1387"/>
      <c r="F63" s="1387"/>
      <c r="G63" s="1387"/>
      <c r="H63" s="1387"/>
      <c r="I63" s="1387"/>
      <c r="J63" s="1387"/>
      <c r="K63" s="1387"/>
      <c r="L63" s="1387"/>
      <c r="M63" s="1387"/>
      <c r="N63" s="1387"/>
      <c r="O63" s="1130"/>
      <c r="P63" s="1391">
        <v>2018</v>
      </c>
      <c r="Q63" s="1428" t="s">
        <v>325</v>
      </c>
      <c r="R63" s="1429"/>
      <c r="S63" s="1429"/>
      <c r="T63" s="1429"/>
      <c r="U63" s="1130"/>
      <c r="V63" s="1391">
        <v>2018</v>
      </c>
      <c r="W63" s="1428" t="s">
        <v>326</v>
      </c>
      <c r="X63" s="1428"/>
      <c r="Y63" s="1130"/>
      <c r="Z63" s="1391">
        <v>2018</v>
      </c>
      <c r="AA63" s="1130"/>
    </row>
    <row r="64" spans="2:35" ht="13.5" thickBot="1">
      <c r="B64" s="1392"/>
      <c r="C64" s="1393" t="s">
        <v>240</v>
      </c>
      <c r="D64" s="1393" t="s">
        <v>241</v>
      </c>
      <c r="E64" s="1393" t="s">
        <v>242</v>
      </c>
      <c r="F64" s="1393" t="s">
        <v>243</v>
      </c>
      <c r="G64" s="1393" t="s">
        <v>244</v>
      </c>
      <c r="H64" s="1393" t="s">
        <v>245</v>
      </c>
      <c r="I64" s="1393" t="s">
        <v>246</v>
      </c>
      <c r="J64" s="1393" t="s">
        <v>247</v>
      </c>
      <c r="K64" s="1393" t="s">
        <v>248</v>
      </c>
      <c r="L64" s="1393" t="s">
        <v>249</v>
      </c>
      <c r="M64" s="1393" t="s">
        <v>250</v>
      </c>
      <c r="N64" s="1394" t="s">
        <v>251</v>
      </c>
      <c r="O64" s="1130"/>
      <c r="P64" s="1392"/>
      <c r="Q64" s="1393" t="s">
        <v>327</v>
      </c>
      <c r="R64" s="1393" t="s">
        <v>328</v>
      </c>
      <c r="S64" s="1393" t="s">
        <v>329</v>
      </c>
      <c r="T64" s="1394" t="s">
        <v>330</v>
      </c>
      <c r="U64" s="1130"/>
      <c r="V64" s="1392"/>
      <c r="W64" s="1393" t="s">
        <v>331</v>
      </c>
      <c r="X64" s="1394" t="s">
        <v>332</v>
      </c>
      <c r="Y64" s="1130"/>
      <c r="Z64" s="1392"/>
      <c r="AA64" s="1421" t="s">
        <v>333</v>
      </c>
    </row>
    <row r="65" spans="2:30" ht="13.5" thickBot="1">
      <c r="B65" s="1395" t="s">
        <v>334</v>
      </c>
      <c r="C65" s="1419">
        <v>185.33</v>
      </c>
      <c r="D65" s="1419">
        <v>180.1</v>
      </c>
      <c r="E65" s="1419">
        <v>184.16</v>
      </c>
      <c r="F65" s="1419">
        <v>190.89</v>
      </c>
      <c r="G65" s="1419">
        <v>183.51</v>
      </c>
      <c r="H65" s="1419">
        <v>180.03</v>
      </c>
      <c r="I65" s="1419">
        <v>184.73</v>
      </c>
      <c r="J65" s="1419"/>
      <c r="K65" s="1419"/>
      <c r="L65" s="1419"/>
      <c r="M65" s="1419"/>
      <c r="N65" s="1420"/>
      <c r="O65" s="1130"/>
      <c r="P65" s="1395" t="s">
        <v>334</v>
      </c>
      <c r="Q65" s="1419">
        <v>183.45</v>
      </c>
      <c r="R65" s="1419">
        <v>184.56</v>
      </c>
      <c r="S65" s="1419"/>
      <c r="T65" s="1420"/>
      <c r="U65" s="1130"/>
      <c r="V65" s="1395" t="s">
        <v>334</v>
      </c>
      <c r="W65" s="1393">
        <v>183.96</v>
      </c>
      <c r="X65" s="1394"/>
      <c r="Y65" s="1130"/>
      <c r="Z65" s="1395" t="s">
        <v>334</v>
      </c>
      <c r="AA65" s="1421"/>
      <c r="AD65" s="1390"/>
    </row>
    <row r="66" spans="2:30">
      <c r="Y66" s="1130"/>
      <c r="AA66" s="695"/>
      <c r="AB66" s="1389"/>
    </row>
    <row r="67" spans="2:30">
      <c r="C67" s="1387"/>
      <c r="D67" s="1387"/>
      <c r="E67" s="1387"/>
      <c r="F67" s="1387"/>
      <c r="G67" s="1387"/>
      <c r="H67" s="1387"/>
      <c r="I67" s="1477"/>
    </row>
    <row r="72" spans="2:30" ht="15.75">
      <c r="B72" s="1396"/>
      <c r="C72" s="1396"/>
      <c r="D72" s="1397" t="s">
        <v>335</v>
      </c>
      <c r="E72" s="1396"/>
      <c r="F72" s="1396"/>
      <c r="G72" s="1396"/>
      <c r="H72" s="1398">
        <v>2017</v>
      </c>
      <c r="I72" s="1396"/>
      <c r="J72" s="1396"/>
      <c r="K72" s="1396"/>
      <c r="L72" s="1396"/>
      <c r="M72" s="1396"/>
      <c r="N72" s="1396"/>
    </row>
    <row r="73" spans="2:30" ht="16.5" thickBot="1">
      <c r="B73" s="1399">
        <v>2017</v>
      </c>
      <c r="C73" s="1400" t="s">
        <v>4</v>
      </c>
      <c r="D73" s="1401"/>
      <c r="E73" s="1401"/>
      <c r="F73" s="1401"/>
      <c r="G73" s="1401"/>
      <c r="H73" s="1401"/>
      <c r="I73" s="1401"/>
      <c r="J73" s="1401"/>
      <c r="K73" s="1401"/>
      <c r="L73" s="1401"/>
      <c r="M73" s="1401"/>
      <c r="N73" s="1401"/>
    </row>
    <row r="74" spans="2:30" ht="13.5" thickBot="1">
      <c r="B74" s="1402"/>
      <c r="C74" s="1403" t="s">
        <v>240</v>
      </c>
      <c r="D74" s="1403" t="s">
        <v>241</v>
      </c>
      <c r="E74" s="1403" t="s">
        <v>242</v>
      </c>
      <c r="F74" s="1403" t="s">
        <v>243</v>
      </c>
      <c r="G74" s="1403" t="s">
        <v>244</v>
      </c>
      <c r="H74" s="1403" t="s">
        <v>245</v>
      </c>
      <c r="I74" s="1403" t="s">
        <v>246</v>
      </c>
      <c r="J74" s="1403" t="s">
        <v>247</v>
      </c>
      <c r="K74" s="1403" t="s">
        <v>248</v>
      </c>
      <c r="L74" s="1403" t="s">
        <v>249</v>
      </c>
      <c r="M74" s="1403" t="s">
        <v>250</v>
      </c>
      <c r="N74" s="1404" t="s">
        <v>251</v>
      </c>
    </row>
    <row r="75" spans="2:30" ht="13.5" thickBot="1">
      <c r="B75" s="1405" t="s">
        <v>334</v>
      </c>
      <c r="C75" s="1406">
        <f>(C61-N57)/N57*100</f>
        <v>0.73554373656217209</v>
      </c>
      <c r="D75" s="1406">
        <f t="shared" ref="D75:N75" si="0">(D61-C61)/C61*100</f>
        <v>0.72455627948776713</v>
      </c>
      <c r="E75" s="1406">
        <f t="shared" si="0"/>
        <v>2.1245748062231491</v>
      </c>
      <c r="F75" s="1406">
        <f t="shared" si="0"/>
        <v>6.7543955443922705</v>
      </c>
      <c r="G75" s="1406">
        <f t="shared" si="0"/>
        <v>3.9537619559101933</v>
      </c>
      <c r="H75" s="1406">
        <f t="shared" si="0"/>
        <v>2.9472544774650564</v>
      </c>
      <c r="I75" s="1406">
        <f t="shared" si="0"/>
        <v>-2.3228026573627041</v>
      </c>
      <c r="J75" s="1406">
        <f t="shared" si="0"/>
        <v>-3.9438273719234731</v>
      </c>
      <c r="K75" s="1406">
        <f t="shared" si="0"/>
        <v>-9.6785696092913112E-2</v>
      </c>
      <c r="L75" s="1406">
        <f t="shared" si="0"/>
        <v>-0.49459514582908365</v>
      </c>
      <c r="M75" s="1406">
        <f t="shared" si="0"/>
        <v>-2.5570074301819159</v>
      </c>
      <c r="N75" s="1406">
        <f t="shared" si="0"/>
        <v>-1.8721076987799758</v>
      </c>
    </row>
    <row r="76" spans="2:30">
      <c r="B76" s="1396"/>
      <c r="C76" s="1396"/>
      <c r="D76" s="1396"/>
      <c r="E76" s="1396"/>
      <c r="F76" s="1396"/>
      <c r="G76" s="1396"/>
      <c r="H76" s="1396"/>
      <c r="I76" s="1396"/>
      <c r="J76" s="1396"/>
      <c r="K76" s="1396"/>
      <c r="L76" s="1396"/>
      <c r="M76" s="1396"/>
      <c r="N76" s="1396"/>
    </row>
    <row r="77" spans="2:30">
      <c r="B77" s="1396"/>
      <c r="C77" s="1396"/>
      <c r="D77" s="1396"/>
      <c r="E77" s="1396"/>
      <c r="F77" s="1396"/>
      <c r="G77" s="1396"/>
      <c r="H77" s="1396"/>
      <c r="I77" s="1396"/>
      <c r="J77" s="1396"/>
      <c r="K77" s="1396"/>
      <c r="L77" s="1396"/>
      <c r="M77" s="1396"/>
      <c r="N77" s="1396"/>
    </row>
    <row r="78" spans="2:30">
      <c r="B78" s="1396"/>
      <c r="C78" s="1396"/>
      <c r="D78" s="1396"/>
      <c r="E78" s="1396"/>
      <c r="F78" s="1396"/>
      <c r="G78" s="1396"/>
      <c r="H78" s="1396"/>
      <c r="I78" s="1396"/>
      <c r="J78" s="1396"/>
      <c r="K78" s="1396"/>
      <c r="L78" s="1396"/>
      <c r="M78" s="1396"/>
      <c r="N78" s="1396"/>
    </row>
    <row r="79" spans="2:30">
      <c r="B79" s="1396"/>
      <c r="C79" s="1396"/>
      <c r="D79" s="1396"/>
      <c r="E79" s="1396"/>
      <c r="F79" s="1396"/>
      <c r="G79" s="1396"/>
      <c r="H79" s="1396"/>
      <c r="I79" s="1396"/>
      <c r="J79" s="1396"/>
      <c r="K79" s="1396"/>
      <c r="L79" s="1396"/>
      <c r="M79" s="1396"/>
      <c r="N79" s="1396"/>
    </row>
    <row r="80" spans="2:30" ht="15.75">
      <c r="B80" s="1396"/>
      <c r="C80" s="1396"/>
      <c r="D80" s="1397" t="s">
        <v>336</v>
      </c>
      <c r="E80" s="1396"/>
      <c r="F80" s="1396"/>
      <c r="G80" s="1396"/>
      <c r="H80" s="1398">
        <v>2017</v>
      </c>
      <c r="I80" s="1396"/>
      <c r="J80" s="1396"/>
      <c r="K80" s="1396"/>
      <c r="L80" s="1396"/>
      <c r="M80" s="1396"/>
      <c r="N80" s="1396"/>
    </row>
    <row r="81" spans="2:14" ht="16.5" thickBot="1">
      <c r="B81" s="1399">
        <v>2017</v>
      </c>
      <c r="C81" s="1400" t="s">
        <v>4</v>
      </c>
      <c r="D81" s="1401"/>
      <c r="E81" s="1401"/>
      <c r="F81" s="1401"/>
      <c r="G81" s="1401"/>
      <c r="H81" s="1401"/>
      <c r="I81" s="1401"/>
      <c r="J81" s="1401"/>
      <c r="K81" s="1401"/>
      <c r="L81" s="1401"/>
      <c r="M81" s="1401"/>
      <c r="N81" s="1401"/>
    </row>
    <row r="82" spans="2:14" ht="13.5" thickBot="1">
      <c r="B82" s="1402"/>
      <c r="C82" s="1403" t="s">
        <v>240</v>
      </c>
      <c r="D82" s="1403" t="s">
        <v>241</v>
      </c>
      <c r="E82" s="1403" t="s">
        <v>242</v>
      </c>
      <c r="F82" s="1403" t="s">
        <v>243</v>
      </c>
      <c r="G82" s="1403" t="s">
        <v>244</v>
      </c>
      <c r="H82" s="1403" t="s">
        <v>245</v>
      </c>
      <c r="I82" s="1403" t="s">
        <v>246</v>
      </c>
      <c r="J82" s="1403" t="s">
        <v>247</v>
      </c>
      <c r="K82" s="1403" t="s">
        <v>248</v>
      </c>
      <c r="L82" s="1403" t="s">
        <v>249</v>
      </c>
      <c r="M82" s="1403" t="s">
        <v>250</v>
      </c>
      <c r="N82" s="1404" t="s">
        <v>251</v>
      </c>
    </row>
    <row r="83" spans="2:14" ht="13.5" thickBot="1">
      <c r="B83" s="1405" t="s">
        <v>334</v>
      </c>
      <c r="C83" s="1406">
        <f t="shared" ref="C83:N83" si="1">(C61-C57)/C57*100</f>
        <v>34.797092671108402</v>
      </c>
      <c r="D83" s="1406">
        <f t="shared" si="1"/>
        <v>36.144852717886437</v>
      </c>
      <c r="E83" s="1406">
        <f t="shared" si="1"/>
        <v>30.553179355574557</v>
      </c>
      <c r="F83" s="1406">
        <f t="shared" si="1"/>
        <v>32.298010556232235</v>
      </c>
      <c r="G83" s="1406">
        <f t="shared" si="1"/>
        <v>36.338632857047038</v>
      </c>
      <c r="H83" s="1406">
        <f t="shared" si="1"/>
        <v>36.102257204189165</v>
      </c>
      <c r="I83" s="1406">
        <f t="shared" si="1"/>
        <v>29.684624658925056</v>
      </c>
      <c r="J83" s="1406">
        <f t="shared" si="1"/>
        <v>20.287990196078439</v>
      </c>
      <c r="K83" s="1406">
        <f t="shared" si="1"/>
        <v>16.171069778462275</v>
      </c>
      <c r="L83" s="1406">
        <f t="shared" si="1"/>
        <v>14.969954047366556</v>
      </c>
      <c r="M83" s="1406">
        <f t="shared" si="1"/>
        <v>10.327222093293097</v>
      </c>
      <c r="N83" s="1406">
        <f t="shared" si="1"/>
        <v>5.578816340387001</v>
      </c>
    </row>
    <row r="87" spans="2:14" ht="15.75">
      <c r="B87" s="1407"/>
      <c r="C87" s="1407"/>
      <c r="D87" s="1408" t="s">
        <v>335</v>
      </c>
      <c r="E87" s="1407"/>
      <c r="F87" s="1407"/>
      <c r="G87" s="1407"/>
      <c r="H87" s="1409">
        <v>2018</v>
      </c>
      <c r="I87" s="1407"/>
      <c r="J87" s="1407"/>
      <c r="K87" s="1407"/>
      <c r="L87" s="1407"/>
      <c r="M87" s="1407"/>
      <c r="N87" s="1407"/>
    </row>
    <row r="88" spans="2:14" ht="16.5" thickBot="1">
      <c r="B88" s="1410">
        <v>2018</v>
      </c>
      <c r="C88" s="1411" t="s">
        <v>4</v>
      </c>
      <c r="D88" s="1412"/>
      <c r="E88" s="1412"/>
      <c r="F88" s="1412"/>
      <c r="G88" s="1412"/>
      <c r="H88" s="1412"/>
      <c r="I88" s="1412"/>
      <c r="J88" s="1412"/>
      <c r="K88" s="1412"/>
      <c r="L88" s="1412"/>
      <c r="M88" s="1412"/>
      <c r="N88" s="1412"/>
    </row>
    <row r="89" spans="2:14" ht="13.5" thickBot="1">
      <c r="B89" s="1413"/>
      <c r="C89" s="1414" t="s">
        <v>240</v>
      </c>
      <c r="D89" s="1414" t="s">
        <v>241</v>
      </c>
      <c r="E89" s="1414" t="s">
        <v>242</v>
      </c>
      <c r="F89" s="1414" t="s">
        <v>243</v>
      </c>
      <c r="G89" s="1414" t="s">
        <v>244</v>
      </c>
      <c r="H89" s="1414" t="s">
        <v>245</v>
      </c>
      <c r="I89" s="1414" t="s">
        <v>246</v>
      </c>
      <c r="J89" s="1414" t="s">
        <v>247</v>
      </c>
      <c r="K89" s="1414" t="s">
        <v>248</v>
      </c>
      <c r="L89" s="1414" t="s">
        <v>249</v>
      </c>
      <c r="M89" s="1414" t="s">
        <v>250</v>
      </c>
      <c r="N89" s="1415" t="s">
        <v>251</v>
      </c>
    </row>
    <row r="90" spans="2:14" ht="13.5" thickBot="1">
      <c r="B90" s="1416" t="s">
        <v>334</v>
      </c>
      <c r="C90" s="1417">
        <f>(C65-N61)/N61*100</f>
        <v>-0.68060021436226248</v>
      </c>
      <c r="D90" s="1417">
        <f>(D65-C65)/C65*100</f>
        <v>-2.8219932013165803</v>
      </c>
      <c r="E90" s="1417">
        <f>(E65-D65)/D65*100</f>
        <v>2.2543031649083853</v>
      </c>
      <c r="F90" s="1417">
        <f>(F65-E65)/E65*100</f>
        <v>3.6544309296264066</v>
      </c>
      <c r="G90" s="1417">
        <f t="shared" ref="G90:H90" si="2">(G65-F65)/F65*100</f>
        <v>-3.8661008958038638</v>
      </c>
      <c r="H90" s="1417">
        <f t="shared" si="2"/>
        <v>-1.8963544221023323</v>
      </c>
      <c r="I90" s="1417" t="e">
        <f>(#REF!-#REF!)/#REF!*100</f>
        <v>#REF!</v>
      </c>
      <c r="J90" s="1417" t="e">
        <f>(#REF!-#REF!)/#REF!*100</f>
        <v>#REF!</v>
      </c>
      <c r="K90" s="1417" t="e">
        <f>(#REF!-#REF!)/#REF!*100</f>
        <v>#REF!</v>
      </c>
      <c r="L90" s="1417" t="e">
        <f>(#REF!-#REF!)/#REF!*100</f>
        <v>#REF!</v>
      </c>
      <c r="M90" s="1417" t="e">
        <f>(#REF!-#REF!)/#REF!*100</f>
        <v>#REF!</v>
      </c>
      <c r="N90" s="1417" t="e">
        <f>(#REF!-#REF!)/#REF!*100</f>
        <v>#REF!</v>
      </c>
    </row>
    <row r="91" spans="2:14">
      <c r="B91" s="1407"/>
      <c r="C91" s="1407"/>
      <c r="D91" s="1407"/>
      <c r="E91" s="1407"/>
      <c r="F91" s="1407"/>
      <c r="G91" s="1407"/>
      <c r="H91" s="1407"/>
      <c r="I91" s="1407"/>
      <c r="J91" s="1407"/>
      <c r="K91" s="1407"/>
      <c r="L91" s="1407"/>
      <c r="M91" s="1407"/>
      <c r="N91" s="1407"/>
    </row>
    <row r="92" spans="2:14">
      <c r="B92" s="1407"/>
      <c r="C92" s="1407"/>
      <c r="D92" s="1407"/>
      <c r="E92" s="1407"/>
      <c r="F92" s="1407"/>
      <c r="G92" s="1407"/>
      <c r="H92" s="1407"/>
      <c r="I92" s="1407"/>
      <c r="J92" s="1407"/>
      <c r="K92" s="1407"/>
      <c r="L92" s="1407"/>
      <c r="M92" s="1407"/>
      <c r="N92" s="1407"/>
    </row>
    <row r="93" spans="2:14">
      <c r="B93" s="1407"/>
      <c r="C93" s="1407"/>
      <c r="D93" s="1407"/>
      <c r="E93" s="1407"/>
      <c r="F93" s="1407"/>
      <c r="G93" s="1407"/>
      <c r="H93" s="1407"/>
      <c r="I93" s="1407"/>
      <c r="J93" s="1407"/>
      <c r="K93" s="1407"/>
      <c r="L93" s="1407"/>
      <c r="M93" s="1407"/>
      <c r="N93" s="1407"/>
    </row>
    <row r="94" spans="2:14">
      <c r="B94" s="1407"/>
      <c r="C94" s="1407"/>
      <c r="D94" s="1407"/>
      <c r="E94" s="1407"/>
      <c r="F94" s="1407"/>
      <c r="G94" s="1407"/>
      <c r="H94" s="1407"/>
      <c r="I94" s="1407"/>
      <c r="J94" s="1407"/>
      <c r="K94" s="1407"/>
      <c r="L94" s="1407"/>
      <c r="M94" s="1407"/>
      <c r="N94" s="1407"/>
    </row>
    <row r="95" spans="2:14" ht="15.75">
      <c r="B95" s="1407"/>
      <c r="C95" s="1407"/>
      <c r="D95" s="1408" t="s">
        <v>336</v>
      </c>
      <c r="E95" s="1407"/>
      <c r="F95" s="1407"/>
      <c r="G95" s="1407"/>
      <c r="H95" s="1409">
        <v>2018</v>
      </c>
      <c r="I95" s="1407"/>
      <c r="J95" s="1407"/>
      <c r="K95" s="1407"/>
      <c r="L95" s="1407"/>
      <c r="M95" s="1407"/>
      <c r="N95" s="1407"/>
    </row>
    <row r="96" spans="2:14" ht="16.5" thickBot="1">
      <c r="B96" s="1410">
        <v>2018</v>
      </c>
      <c r="C96" s="1411" t="s">
        <v>4</v>
      </c>
      <c r="D96" s="1412"/>
      <c r="E96" s="1412"/>
      <c r="F96" s="1412"/>
      <c r="G96" s="1412"/>
      <c r="H96" s="1412"/>
      <c r="I96" s="1412"/>
      <c r="J96" s="1412"/>
      <c r="K96" s="1412"/>
      <c r="L96" s="1412"/>
      <c r="M96" s="1412"/>
      <c r="N96" s="1412"/>
    </row>
    <row r="97" spans="2:14" ht="13.5" thickBot="1">
      <c r="B97" s="1413"/>
      <c r="C97" s="1414" t="s">
        <v>240</v>
      </c>
      <c r="D97" s="1414" t="s">
        <v>241</v>
      </c>
      <c r="E97" s="1414" t="s">
        <v>242</v>
      </c>
      <c r="F97" s="1414" t="s">
        <v>243</v>
      </c>
      <c r="G97" s="1414" t="s">
        <v>244</v>
      </c>
      <c r="H97" s="1414" t="s">
        <v>245</v>
      </c>
      <c r="I97" s="1414" t="s">
        <v>246</v>
      </c>
      <c r="J97" s="1414" t="s">
        <v>247</v>
      </c>
      <c r="K97" s="1414" t="s">
        <v>248</v>
      </c>
      <c r="L97" s="1414" t="s">
        <v>249</v>
      </c>
      <c r="M97" s="1414" t="s">
        <v>250</v>
      </c>
      <c r="N97" s="1415" t="s">
        <v>251</v>
      </c>
    </row>
    <row r="98" spans="2:14" ht="13.5" thickBot="1">
      <c r="B98" s="1416" t="s">
        <v>334</v>
      </c>
      <c r="C98" s="1417">
        <f>(C65-C61)/C61*100</f>
        <v>4.0945854864075608</v>
      </c>
      <c r="D98" s="1417">
        <f t="shared" ref="D98:N98" si="3">(D65-D61)/D61*100</f>
        <v>0.42937601070650855</v>
      </c>
      <c r="E98" s="1417">
        <f t="shared" si="3"/>
        <v>0.55695096647374154</v>
      </c>
      <c r="F98" s="1417">
        <f t="shared" si="3"/>
        <v>-2.3630504833512376</v>
      </c>
      <c r="G98" s="1417">
        <f t="shared" si="3"/>
        <v>-9.707734697894125</v>
      </c>
      <c r="H98" s="1417">
        <f t="shared" si="3"/>
        <v>-13.955933661520808</v>
      </c>
      <c r="I98" s="1417">
        <f t="shared" si="3"/>
        <v>-9.6100210402701052</v>
      </c>
      <c r="J98" s="1417">
        <f t="shared" si="3"/>
        <v>-100</v>
      </c>
      <c r="K98" s="1417">
        <f t="shared" si="3"/>
        <v>-100</v>
      </c>
      <c r="L98" s="1417">
        <f t="shared" si="3"/>
        <v>-100</v>
      </c>
      <c r="M98" s="1417">
        <f t="shared" si="3"/>
        <v>-100</v>
      </c>
      <c r="N98" s="1417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zoomScaleNormal="100" workbookViewId="0">
      <selection activeCell="Q35" sqref="Q35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474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8">
        <v>2017</v>
      </c>
      <c r="F5" s="1344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1">
        <v>1</v>
      </c>
      <c r="D6" s="1029">
        <v>4.3804670000000003</v>
      </c>
      <c r="E6" s="1029">
        <v>4.9504519999999994</v>
      </c>
      <c r="F6" s="1345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8">
        <v>2</v>
      </c>
      <c r="D7" s="1029">
        <v>4.3107931176470586</v>
      </c>
      <c r="E7" s="1029">
        <v>4.9993549411764704</v>
      </c>
      <c r="F7" s="1346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8">
        <v>3</v>
      </c>
      <c r="D8" s="1029">
        <v>4.1962646470588236</v>
      </c>
      <c r="E8" s="1029">
        <v>4.8791569411764701</v>
      </c>
      <c r="F8" s="1339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8">
        <v>4</v>
      </c>
      <c r="D9" s="1029">
        <v>4.1161288235294125</v>
      </c>
      <c r="E9" s="1029">
        <v>4.9309443529411761</v>
      </c>
      <c r="F9" s="1345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8">
        <v>5</v>
      </c>
      <c r="D10" s="1029">
        <v>4.1640827647058822</v>
      </c>
      <c r="E10" s="1029">
        <v>4.9615050588235299</v>
      </c>
      <c r="F10" s="1346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8">
        <v>6</v>
      </c>
      <c r="D11" s="1029">
        <v>4.2701818823529409</v>
      </c>
      <c r="E11" s="1029">
        <v>4.8549364117647062</v>
      </c>
      <c r="F11" s="1339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8">
        <v>7</v>
      </c>
      <c r="D12" s="1029">
        <v>4.4745709411764709</v>
      </c>
      <c r="E12" s="1029">
        <v>4.8161772941176473</v>
      </c>
      <c r="F12" s="1339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8">
        <v>8</v>
      </c>
      <c r="D13" s="1029">
        <v>4.6500862352941175</v>
      </c>
      <c r="E13" s="1029">
        <v>4.7997521764705882</v>
      </c>
      <c r="F13" s="1339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8">
        <v>9</v>
      </c>
      <c r="D14" s="1029">
        <v>4.7626562941176473</v>
      </c>
      <c r="E14" s="1029">
        <v>4.8115546470588235</v>
      </c>
      <c r="F14" s="1339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8">
        <v>10</v>
      </c>
      <c r="D15" s="1029">
        <v>4.8005857058823533</v>
      </c>
      <c r="E15" s="1029">
        <v>4.8927212941176466</v>
      </c>
      <c r="F15" s="1339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8">
        <v>11</v>
      </c>
      <c r="D16" s="1029">
        <v>4.6466129411764703</v>
      </c>
      <c r="E16" s="1029">
        <v>4.9704215294117651</v>
      </c>
      <c r="F16" s="1339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8">
        <v>12</v>
      </c>
      <c r="D17" s="1029">
        <v>4.5693524117647053</v>
      </c>
      <c r="E17" s="1029">
        <v>5.035472764705883</v>
      </c>
      <c r="F17" s="1339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8">
        <v>13</v>
      </c>
      <c r="D18" s="1029">
        <v>4.5735858235294113</v>
      </c>
      <c r="E18" s="1029">
        <v>5.2143527647058825</v>
      </c>
      <c r="F18" s="1339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8">
        <v>14</v>
      </c>
      <c r="D19" s="1029">
        <v>4.582324117647059</v>
      </c>
      <c r="E19" s="1029">
        <v>5.3884128235294124</v>
      </c>
      <c r="F19" s="1339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8">
        <v>15</v>
      </c>
      <c r="D20" s="1029">
        <v>4.5732799411764713</v>
      </c>
      <c r="E20" s="1029">
        <v>5.4388046470588245</v>
      </c>
      <c r="F20" s="1339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8">
        <v>16</v>
      </c>
      <c r="D21" s="1029">
        <v>4.5599411764705886</v>
      </c>
      <c r="E21" s="1029">
        <v>5.4806057647058823</v>
      </c>
      <c r="F21" s="1339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8">
        <v>17</v>
      </c>
      <c r="D22" s="1029">
        <v>4.4682108823529418</v>
      </c>
      <c r="E22" s="1029">
        <v>5.5276053529411762</v>
      </c>
      <c r="F22" s="1339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8">
        <v>18</v>
      </c>
      <c r="D23" s="1029">
        <v>4.4682108823529418</v>
      </c>
      <c r="E23" s="1029">
        <v>5.587069647058823</v>
      </c>
      <c r="F23" s="1339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8">
        <v>19</v>
      </c>
      <c r="D24" s="1029">
        <v>4.3433795294117648</v>
      </c>
      <c r="E24" s="1029">
        <v>5.5706024705882351</v>
      </c>
      <c r="F24" s="1339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8">
        <v>20</v>
      </c>
      <c r="D25" s="1029">
        <v>4.4242479411764704</v>
      </c>
      <c r="E25" s="1029">
        <v>5.5917022352941173</v>
      </c>
      <c r="F25" s="1339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8">
        <v>21</v>
      </c>
      <c r="D26" s="1029">
        <v>4.5933075882352945</v>
      </c>
      <c r="E26" s="1029">
        <v>5.6582438823529415</v>
      </c>
      <c r="F26" s="1339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8">
        <v>22</v>
      </c>
      <c r="D27" s="1029">
        <v>4.6715033529411762</v>
      </c>
      <c r="E27" s="1029">
        <v>5.6638499411764718</v>
      </c>
      <c r="F27" s="1339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8">
        <v>23</v>
      </c>
      <c r="D28" s="1029">
        <v>4.6776630588235291</v>
      </c>
      <c r="E28" s="1029">
        <v>5.6969899999999996</v>
      </c>
      <c r="F28" s="1339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8">
        <v>24</v>
      </c>
      <c r="D29" s="1029">
        <v>4.6900857058823533</v>
      </c>
      <c r="E29" s="1029">
        <v>5.7238701764705882</v>
      </c>
      <c r="F29" s="1339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1100"/>
    </row>
    <row r="30" spans="3:17">
      <c r="C30" s="1338">
        <v>25</v>
      </c>
      <c r="D30" s="1029">
        <v>4.6754056470588239</v>
      </c>
      <c r="E30" s="1029">
        <v>5.7420219999999995</v>
      </c>
      <c r="F30" s="1339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1100"/>
    </row>
    <row r="31" spans="3:17">
      <c r="C31" s="1338">
        <v>26</v>
      </c>
      <c r="D31" s="1029">
        <v>4.6873687058823537</v>
      </c>
      <c r="E31" s="1029">
        <v>5.7321985882352946</v>
      </c>
      <c r="F31" s="1339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1100"/>
    </row>
    <row r="32" spans="3:17">
      <c r="C32" s="1342">
        <v>27</v>
      </c>
      <c r="D32" s="1029">
        <v>4.7102532941176465</v>
      </c>
      <c r="E32" s="1029">
        <v>5.7150554117647063</v>
      </c>
      <c r="F32" s="1339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1100"/>
    </row>
    <row r="33" spans="2:14">
      <c r="C33" s="1342">
        <v>28</v>
      </c>
      <c r="D33" s="1029">
        <v>4.7197165294117651</v>
      </c>
      <c r="E33" s="1029">
        <v>5.5602529411764712</v>
      </c>
      <c r="F33" s="1339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  <c r="N33" s="1100"/>
    </row>
    <row r="34" spans="2:14">
      <c r="C34" s="1342">
        <v>29</v>
      </c>
      <c r="D34" s="1029">
        <v>4.6956841176470592</v>
      </c>
      <c r="E34" s="1029">
        <v>5.4133682352941186</v>
      </c>
      <c r="F34" s="1339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4">
      <c r="C35" s="1342">
        <v>30</v>
      </c>
      <c r="D35" s="1029">
        <v>4.6217661176470584</v>
      </c>
      <c r="E35" s="1029">
        <v>5.4209105294117643</v>
      </c>
      <c r="F35" s="1339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4">
      <c r="C36" s="1342">
        <v>31</v>
      </c>
      <c r="D36" s="1342"/>
      <c r="E36" s="1029">
        <v>5.4732439411764711</v>
      </c>
      <c r="F36" s="1339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4">
      <c r="B37" s="10"/>
      <c r="C37" s="1342">
        <v>32</v>
      </c>
      <c r="D37" s="1342"/>
      <c r="E37" s="1029">
        <v>5.5027325294117642</v>
      </c>
      <c r="F37" s="1339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4">
      <c r="B38" s="10"/>
      <c r="C38" s="1342">
        <v>33</v>
      </c>
      <c r="D38" s="1342"/>
      <c r="E38" s="1029">
        <v>5.514854647058824</v>
      </c>
      <c r="F38" s="1339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4">
      <c r="B39" s="10"/>
      <c r="C39" s="1342">
        <v>34</v>
      </c>
      <c r="D39" s="1342"/>
      <c r="E39" s="1029">
        <v>5.51779111764706</v>
      </c>
      <c r="F39" s="1339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4">
      <c r="B40" s="10"/>
      <c r="C40" s="1342">
        <v>35</v>
      </c>
      <c r="D40" s="1342"/>
      <c r="E40" s="1029">
        <v>5.5389451764705884</v>
      </c>
      <c r="F40" s="1339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4">
      <c r="B41" s="10"/>
      <c r="C41" s="1338">
        <v>36</v>
      </c>
      <c r="D41" s="1338"/>
      <c r="E41" s="1029">
        <v>5.5461708823529419</v>
      </c>
      <c r="F41" s="1339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4">
      <c r="C42" s="1338">
        <v>37</v>
      </c>
      <c r="D42" s="1338"/>
      <c r="E42" s="1029">
        <v>5.4646884117647057</v>
      </c>
      <c r="F42" s="1339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4">
      <c r="C43" s="1338">
        <v>38</v>
      </c>
      <c r="D43" s="1338"/>
      <c r="E43" s="1029">
        <v>5.2313238823529415</v>
      </c>
      <c r="F43" s="1339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4">
      <c r="C44" s="1338">
        <v>39</v>
      </c>
      <c r="D44" s="1338"/>
      <c r="E44" s="1029">
        <v>5.0964182941176466</v>
      </c>
      <c r="F44" s="1339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4">
      <c r="C45" s="1338">
        <v>40</v>
      </c>
      <c r="D45" s="1338"/>
      <c r="E45" s="1029">
        <v>4.9290539999999989</v>
      </c>
      <c r="F45" s="1339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4">
      <c r="C46" s="1338">
        <v>41</v>
      </c>
      <c r="D46" s="1338"/>
      <c r="E46" s="1029">
        <v>4.8453362941176472</v>
      </c>
      <c r="F46" s="1339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4">
      <c r="C47" s="1338">
        <v>42</v>
      </c>
      <c r="D47" s="1338"/>
      <c r="E47" s="1029">
        <v>4.8401240588235295</v>
      </c>
      <c r="F47" s="1339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4">
      <c r="C48" s="1338">
        <v>43</v>
      </c>
      <c r="D48" s="1338"/>
      <c r="E48" s="1029">
        <v>4.7828322941176475</v>
      </c>
      <c r="F48" s="1339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8">
        <v>44</v>
      </c>
      <c r="D49" s="1338"/>
      <c r="E49" s="1029">
        <v>4.6667422941176468</v>
      </c>
      <c r="F49" s="1339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8">
        <v>45</v>
      </c>
      <c r="D50" s="1338"/>
      <c r="E50" s="1029">
        <v>4.6526518235294114</v>
      </c>
      <c r="F50" s="1339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8">
        <v>46</v>
      </c>
      <c r="D51" s="1338"/>
      <c r="E51" s="1029">
        <v>4.6280596470588238</v>
      </c>
      <c r="F51" s="1339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8">
        <v>47</v>
      </c>
      <c r="D52" s="1338"/>
      <c r="E52" s="1029">
        <v>4.6337238235294116</v>
      </c>
      <c r="F52" s="1339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8">
        <v>48</v>
      </c>
      <c r="D53" s="1338"/>
      <c r="E53" s="1029">
        <v>4.6336741176470593</v>
      </c>
      <c r="F53" s="1339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8">
        <v>49</v>
      </c>
      <c r="D54" s="1338"/>
      <c r="E54" s="1029">
        <v>4.6438768235294123</v>
      </c>
      <c r="F54" s="1339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8">
        <v>50</v>
      </c>
      <c r="D55" s="1338"/>
      <c r="E55" s="1029">
        <v>4.5922561176470591</v>
      </c>
      <c r="F55" s="1339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49">
        <v>51</v>
      </c>
      <c r="D56" s="1350"/>
      <c r="E56" s="1758">
        <v>4.4381204705882356</v>
      </c>
      <c r="F56" s="1339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49">
        <v>52</v>
      </c>
      <c r="D57" s="1351"/>
      <c r="E57" s="1759"/>
      <c r="F57" s="1339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3">
        <v>53</v>
      </c>
      <c r="D58" s="1343"/>
      <c r="E58" s="1020"/>
      <c r="F58" s="1347"/>
      <c r="G58" s="1021"/>
      <c r="H58" s="1022"/>
      <c r="I58" s="1022"/>
      <c r="J58" s="1022"/>
      <c r="K58" s="1021"/>
      <c r="L58" s="1020"/>
    </row>
    <row r="60" spans="3:38">
      <c r="E60" s="1340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K25" sqref="K25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763" t="s">
        <v>468</v>
      </c>
      <c r="B1" s="1763"/>
      <c r="C1" s="1763"/>
      <c r="D1" s="1763"/>
      <c r="E1" s="1763"/>
      <c r="F1" s="1763"/>
      <c r="G1" s="1763"/>
      <c r="H1" s="1763"/>
      <c r="I1" s="1763"/>
      <c r="J1" s="1763"/>
      <c r="K1" s="1763"/>
      <c r="L1" s="1763"/>
      <c r="M1" s="1763"/>
      <c r="N1" s="1763"/>
      <c r="O1" s="1763"/>
      <c r="P1" s="1763"/>
      <c r="Q1" s="1763"/>
    </row>
    <row r="2" spans="1:17" s="955" customFormat="1" ht="25.5" customHeight="1">
      <c r="A2" s="1763" t="s">
        <v>467</v>
      </c>
      <c r="B2" s="1763"/>
      <c r="C2" s="1763"/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1763"/>
      <c r="P2" s="1763"/>
      <c r="Q2" s="1763"/>
    </row>
    <row r="3" spans="1:17" s="955" customFormat="1" ht="25.5" customHeight="1" thickBot="1">
      <c r="A3" s="1438"/>
      <c r="B3" s="1438"/>
      <c r="C3" s="1438"/>
      <c r="D3" s="1438"/>
      <c r="E3" s="1438"/>
      <c r="F3" s="1438"/>
      <c r="G3" s="1438"/>
      <c r="H3" s="1438"/>
      <c r="I3" s="1438"/>
      <c r="J3" s="1438"/>
      <c r="K3" s="1438"/>
      <c r="L3" s="1438"/>
      <c r="M3" s="1438"/>
      <c r="N3" s="1438"/>
      <c r="O3" s="1438"/>
      <c r="P3" s="1438"/>
      <c r="Q3" s="1438"/>
    </row>
    <row r="4" spans="1:17" ht="31.5" customHeight="1" thickBot="1">
      <c r="A4" s="956"/>
      <c r="B4" s="1760" t="s">
        <v>316</v>
      </c>
      <c r="C4" s="1761"/>
      <c r="D4" s="1761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2"/>
    </row>
    <row r="5" spans="1:17" s="959" customFormat="1" ht="33.75" customHeight="1" thickBot="1">
      <c r="A5" s="958"/>
      <c r="B5" s="1125" t="s">
        <v>267</v>
      </c>
      <c r="C5" s="1125">
        <v>2018</v>
      </c>
      <c r="D5" s="1125">
        <v>2017</v>
      </c>
      <c r="E5" s="1126">
        <v>2016</v>
      </c>
      <c r="F5" s="1126">
        <v>2015</v>
      </c>
      <c r="G5" s="1126">
        <v>2014</v>
      </c>
      <c r="H5" s="1126">
        <v>2013</v>
      </c>
      <c r="I5" s="1126">
        <v>2012</v>
      </c>
      <c r="J5" s="1126">
        <v>2011</v>
      </c>
      <c r="K5" s="1126">
        <v>2010</v>
      </c>
      <c r="L5" s="1127">
        <v>2009</v>
      </c>
      <c r="M5" s="1127">
        <v>2008</v>
      </c>
      <c r="N5" s="1128">
        <v>2007</v>
      </c>
      <c r="O5" s="1126">
        <v>2006</v>
      </c>
      <c r="P5" s="1127">
        <v>2005</v>
      </c>
      <c r="Q5" s="1129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962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962">
        <v>4.6825380588235292</v>
      </c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1478">
        <v>4.6864954117647057</v>
      </c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3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39" t="s">
        <v>383</v>
      </c>
      <c r="C19" s="1439"/>
      <c r="D19" s="1439"/>
      <c r="E19" s="1439"/>
      <c r="F19" s="1439"/>
      <c r="G19" s="1439"/>
      <c r="H19" s="1439"/>
      <c r="I19" s="1439"/>
      <c r="J19" s="1439"/>
      <c r="K19" s="1440"/>
      <c r="L19" s="1440"/>
      <c r="M19" s="1440"/>
      <c r="N19" s="1440"/>
      <c r="O19" s="1440"/>
      <c r="P19" s="1441"/>
      <c r="Q19" s="1441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4" t="s">
        <v>450</v>
      </c>
      <c r="B1" s="1355"/>
      <c r="C1" s="1354"/>
      <c r="D1" s="1354"/>
      <c r="E1" s="1354"/>
      <c r="F1" s="1354"/>
      <c r="G1" s="1356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657" t="s">
        <v>7</v>
      </c>
      <c r="C5" s="1658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2"/>
      <c r="B24" s="168"/>
      <c r="C24" s="168"/>
      <c r="D24" s="168"/>
      <c r="E24" s="1353"/>
      <c r="F24" s="1353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448</v>
      </c>
      <c r="B1" s="166"/>
      <c r="C1" s="166"/>
      <c r="D1" s="166"/>
      <c r="E1" s="167" t="s">
        <v>449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451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2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D16" sqref="D1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90"/>
      <c r="C2" s="1291"/>
      <c r="D2" s="1291"/>
      <c r="E2" s="1291"/>
      <c r="F2" s="1291"/>
      <c r="G2" s="1291"/>
      <c r="H2" s="1291"/>
      <c r="I2" s="1291"/>
      <c r="J2" s="1291"/>
      <c r="K2" s="1291"/>
      <c r="L2" s="1292"/>
      <c r="M2" s="1292"/>
      <c r="N2" s="1292"/>
      <c r="O2" s="1292"/>
      <c r="P2" s="1292"/>
      <c r="Q2" s="1292"/>
      <c r="R2" s="1292"/>
    </row>
    <row r="3" spans="2:20" ht="18.75">
      <c r="B3" s="1445"/>
      <c r="C3" s="1291"/>
      <c r="D3" s="1291"/>
      <c r="E3" s="1291"/>
      <c r="F3" s="1291"/>
      <c r="G3" s="1291"/>
      <c r="H3" s="1291"/>
      <c r="I3" s="1291"/>
      <c r="J3" s="1291"/>
      <c r="K3" s="1291"/>
      <c r="L3" s="1292"/>
      <c r="M3" s="1292"/>
      <c r="N3" s="1292"/>
      <c r="O3" s="1292"/>
      <c r="P3" s="1292"/>
      <c r="Q3" s="1292"/>
      <c r="R3" s="1292"/>
    </row>
    <row r="4" spans="2:20" ht="19.5">
      <c r="B4" s="1290"/>
      <c r="C4" s="1291"/>
      <c r="D4" s="1291"/>
      <c r="E4" s="1291"/>
      <c r="F4" s="1291"/>
      <c r="G4" s="1291"/>
      <c r="H4" s="1291"/>
      <c r="I4" s="1291"/>
      <c r="J4" s="1291"/>
      <c r="K4" s="1291"/>
      <c r="L4" s="1292"/>
      <c r="M4" s="1292"/>
      <c r="N4" s="1292"/>
      <c r="O4" s="1292"/>
      <c r="P4" s="1292"/>
      <c r="Q4" s="1292"/>
      <c r="R4" s="1292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478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474" t="s">
        <v>479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489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490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23.07.2018 - 29.07.2018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463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477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89"/>
      <c r="C35" s="1287"/>
      <c r="D35" s="1287"/>
      <c r="E35" s="1287"/>
      <c r="F35" s="1287"/>
      <c r="G35" s="1287"/>
      <c r="H35" s="1287"/>
      <c r="I35" s="1287"/>
      <c r="J35" s="1287"/>
      <c r="K35" s="1287"/>
      <c r="L35" s="1288"/>
      <c r="M35" s="1288"/>
      <c r="N35" s="1288"/>
      <c r="O35" s="1288"/>
      <c r="P35" s="1288"/>
      <c r="Q35" s="1288"/>
      <c r="R35" s="1288"/>
    </row>
    <row r="36" spans="2:18">
      <c r="B36" s="1287"/>
      <c r="C36" s="1287"/>
      <c r="D36" s="1287"/>
      <c r="E36" s="1287"/>
      <c r="F36" s="1287"/>
      <c r="G36" s="1287"/>
      <c r="H36" s="1287"/>
      <c r="I36" s="1287"/>
      <c r="J36" s="1287"/>
      <c r="K36" s="1287"/>
      <c r="L36" s="1288"/>
      <c r="M36" s="1288"/>
      <c r="N36" s="1288"/>
      <c r="O36" s="1288"/>
      <c r="P36" s="1288"/>
      <c r="Q36" s="1288"/>
      <c r="R36" s="1288"/>
    </row>
    <row r="37" spans="2:18">
      <c r="B37" s="1287"/>
      <c r="C37" s="1287"/>
      <c r="D37" s="1287"/>
      <c r="E37" s="1287"/>
      <c r="F37" s="1287"/>
      <c r="G37" s="1287"/>
      <c r="H37" s="1287"/>
      <c r="I37" s="1287"/>
      <c r="J37" s="1287"/>
      <c r="K37" s="1287"/>
      <c r="L37" s="1288"/>
      <c r="M37" s="1288"/>
      <c r="N37" s="1288"/>
      <c r="O37" s="1288"/>
      <c r="P37" s="1288"/>
      <c r="Q37" s="1288"/>
      <c r="R37" s="1288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52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52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52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52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52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52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H18" sqref="H18:H1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23.07.2018 - 29.07.2018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659" t="s">
        <v>150</v>
      </c>
      <c r="C6" s="1661" t="s">
        <v>160</v>
      </c>
      <c r="D6" s="1662"/>
      <c r="E6" s="1662"/>
      <c r="F6" s="1662"/>
      <c r="G6" s="1663"/>
    </row>
    <row r="7" spans="2:13" ht="29.25" thickBot="1">
      <c r="B7" s="1660"/>
      <c r="C7" s="287" t="s">
        <v>492</v>
      </c>
      <c r="D7" s="288" t="s">
        <v>493</v>
      </c>
      <c r="E7" s="1015" t="s">
        <v>494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6037.7274509803919</v>
      </c>
      <c r="D8" s="1009">
        <v>6148.0392156862745</v>
      </c>
      <c r="E8" s="1010">
        <v>7085.9941176470584</v>
      </c>
      <c r="F8" s="1011">
        <f t="shared" ref="F8:G14" si="0">(($C8-D8)/D8)</f>
        <v>-1.7942592887896694E-2</v>
      </c>
      <c r="G8" s="1011">
        <f t="shared" si="0"/>
        <v>-0.14793501790469293</v>
      </c>
      <c r="I8" s="1380"/>
      <c r="J8" s="1068"/>
    </row>
    <row r="9" spans="2:13" ht="20.25" customHeight="1" thickBot="1">
      <c r="B9" s="1007" t="s">
        <v>340</v>
      </c>
      <c r="C9" s="1008">
        <v>5956.4362745098033</v>
      </c>
      <c r="D9" s="1009">
        <v>6051.3421568627446</v>
      </c>
      <c r="E9" s="1010">
        <v>6994.4176470588227</v>
      </c>
      <c r="F9" s="1011">
        <f t="shared" si="0"/>
        <v>-1.5683443423424637E-2</v>
      </c>
      <c r="G9" s="1011">
        <f t="shared" si="0"/>
        <v>-0.14840140022028769</v>
      </c>
      <c r="I9" s="1380"/>
      <c r="J9" s="1068"/>
    </row>
    <row r="10" spans="2:13" ht="20.25" customHeight="1" thickBot="1">
      <c r="B10" s="1007" t="s">
        <v>341</v>
      </c>
      <c r="C10" s="1008">
        <v>5605.3460784313729</v>
      </c>
      <c r="D10" s="1009">
        <v>5696.1107843137261</v>
      </c>
      <c r="E10" s="1010">
        <v>6595.0460784313727</v>
      </c>
      <c r="F10" s="1011">
        <f t="shared" si="0"/>
        <v>-1.5934505019162579E-2</v>
      </c>
      <c r="G10" s="1011">
        <f t="shared" si="0"/>
        <v>-0.15006718500978228</v>
      </c>
      <c r="I10" s="1380"/>
      <c r="J10" s="1068"/>
      <c r="M10" s="1068"/>
    </row>
    <row r="11" spans="2:13" ht="20.25" customHeight="1" thickBot="1">
      <c r="B11" s="1007" t="s">
        <v>342</v>
      </c>
      <c r="C11" s="1008">
        <v>5232.6892156862741</v>
      </c>
      <c r="D11" s="1009">
        <v>5318.5647058823524</v>
      </c>
      <c r="E11" s="1010">
        <v>6154.7294117647052</v>
      </c>
      <c r="F11" s="1011">
        <f t="shared" si="0"/>
        <v>-1.6146365597677077E-2</v>
      </c>
      <c r="G11" s="1011">
        <f t="shared" si="0"/>
        <v>-0.14981002971730328</v>
      </c>
      <c r="I11" s="1380"/>
      <c r="J11" s="1068"/>
      <c r="M11" s="1068"/>
    </row>
    <row r="12" spans="2:13" ht="20.25" customHeight="1" thickBot="1">
      <c r="B12" s="1007" t="s">
        <v>343</v>
      </c>
      <c r="C12" s="1008">
        <v>4669.2333333333336</v>
      </c>
      <c r="D12" s="1009">
        <v>4959.6235294117641</v>
      </c>
      <c r="E12" s="1010">
        <v>5554.6382352941173</v>
      </c>
      <c r="F12" s="1011">
        <f t="shared" si="0"/>
        <v>-5.8550854587318298E-2</v>
      </c>
      <c r="G12" s="1011">
        <f t="shared" si="0"/>
        <v>-0.15939920197411411</v>
      </c>
      <c r="I12" s="1380"/>
      <c r="J12" s="1068"/>
      <c r="M12" s="1068"/>
    </row>
    <row r="13" spans="2:13" ht="20.25" customHeight="1" thickBot="1">
      <c r="B13" s="1007" t="s">
        <v>344</v>
      </c>
      <c r="C13" s="1008">
        <v>4389.6637254901962</v>
      </c>
      <c r="D13" s="1009">
        <v>4341.4294117647059</v>
      </c>
      <c r="E13" s="1010">
        <v>4567.7813725490196</v>
      </c>
      <c r="F13" s="1011">
        <f t="shared" si="0"/>
        <v>1.1110237931032928E-2</v>
      </c>
      <c r="G13" s="1011">
        <f t="shared" si="0"/>
        <v>-3.8994345948616643E-2</v>
      </c>
      <c r="I13" s="1380"/>
      <c r="J13" s="1068"/>
      <c r="M13" s="1068"/>
    </row>
    <row r="14" spans="2:13" ht="20.25" customHeight="1" thickBot="1">
      <c r="B14" s="1007" t="s">
        <v>345</v>
      </c>
      <c r="C14" s="1008">
        <v>5925.3411764705879</v>
      </c>
      <c r="D14" s="1009">
        <v>6020.1078431372553</v>
      </c>
      <c r="E14" s="1010">
        <v>6949.8852941176465</v>
      </c>
      <c r="F14" s="1011">
        <f t="shared" si="0"/>
        <v>-1.5741689208225485E-2</v>
      </c>
      <c r="G14" s="1011">
        <f t="shared" si="0"/>
        <v>-0.14741885287146081</v>
      </c>
      <c r="I14" s="1380"/>
      <c r="J14" s="1068"/>
      <c r="M14" s="1068"/>
    </row>
    <row r="15" spans="2:13" ht="15">
      <c r="B15" s="1664" t="s">
        <v>346</v>
      </c>
      <c r="C15" s="1664"/>
      <c r="D15" s="1664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659" t="s">
        <v>150</v>
      </c>
      <c r="C19" s="1661" t="s">
        <v>349</v>
      </c>
      <c r="D19" s="1662"/>
      <c r="E19" s="1662"/>
      <c r="F19" s="1662"/>
      <c r="G19" s="1663"/>
    </row>
    <row r="20" spans="2:7" ht="29.25" thickBot="1">
      <c r="B20" s="1660"/>
      <c r="C20" s="287" t="s">
        <v>492</v>
      </c>
      <c r="D20" s="288" t="s">
        <v>493</v>
      </c>
      <c r="E20" s="1015" t="s">
        <v>494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180.5</v>
      </c>
      <c r="D21" s="1013">
        <v>188.25</v>
      </c>
      <c r="E21" s="1014">
        <v>200.33</v>
      </c>
      <c r="F21" s="1011">
        <f>(($C21-D21)/D21)</f>
        <v>-4.1168658698539175E-2</v>
      </c>
      <c r="G21" s="1011">
        <f>(($C21-E21)/E21)</f>
        <v>-9.8986671991214553E-2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zoomScaleNormal="100" workbookViewId="0">
      <selection activeCell="S21" sqref="S2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491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665" t="s">
        <v>160</v>
      </c>
      <c r="D7" s="1666"/>
      <c r="E7" s="1666"/>
      <c r="F7" s="1667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583</v>
      </c>
      <c r="D9" s="34" t="s">
        <v>584</v>
      </c>
      <c r="E9" s="128" t="s">
        <v>583</v>
      </c>
      <c r="F9" s="128" t="s">
        <v>584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6158.482</v>
      </c>
      <c r="D12" s="58">
        <v>6271</v>
      </c>
      <c r="E12" s="132">
        <v>6037.7274509803919</v>
      </c>
      <c r="F12" s="132">
        <v>6148.0392156862745</v>
      </c>
      <c r="G12" s="172">
        <v>-1.7942592887896673</v>
      </c>
      <c r="H12" s="36">
        <v>61.54</v>
      </c>
      <c r="I12" s="64">
        <v>91.9</v>
      </c>
      <c r="J12" s="37">
        <v>31.750759020492648</v>
      </c>
      <c r="K12" s="28"/>
      <c r="L12" s="435"/>
      <c r="M12" s="1121"/>
      <c r="N12" s="1100"/>
      <c r="O12" s="1102"/>
      <c r="P12" s="35"/>
    </row>
    <row r="13" spans="1:17" ht="15">
      <c r="B13" s="63" t="s">
        <v>12</v>
      </c>
      <c r="C13" s="75">
        <v>6075.5649999999996</v>
      </c>
      <c r="D13" s="58">
        <v>6172.3689999999997</v>
      </c>
      <c r="E13" s="132">
        <v>5956.4362745098033</v>
      </c>
      <c r="F13" s="132">
        <v>6051.3421568627446</v>
      </c>
      <c r="G13" s="172">
        <v>-1.5683443423424634</v>
      </c>
      <c r="H13" s="36">
        <v>57.53</v>
      </c>
      <c r="I13" s="64">
        <v>93.5</v>
      </c>
      <c r="J13" s="37">
        <v>54.51558389392892</v>
      </c>
      <c r="K13" s="28"/>
      <c r="L13" s="10"/>
      <c r="M13" s="1121"/>
      <c r="N13" s="1100"/>
      <c r="O13" s="35"/>
      <c r="P13" s="35"/>
    </row>
    <row r="14" spans="1:17" ht="15">
      <c r="B14" s="63" t="s">
        <v>13</v>
      </c>
      <c r="C14" s="75">
        <v>5717.4530000000004</v>
      </c>
      <c r="D14" s="58">
        <v>5810.0330000000004</v>
      </c>
      <c r="E14" s="132">
        <v>5605.3460784313729</v>
      </c>
      <c r="F14" s="132">
        <v>5696.1107843137261</v>
      </c>
      <c r="G14" s="172">
        <v>-1.5934505019162528</v>
      </c>
      <c r="H14" s="64">
        <v>53.26</v>
      </c>
      <c r="I14" s="64">
        <v>94.3</v>
      </c>
      <c r="J14" s="37">
        <v>11.980039298987128</v>
      </c>
      <c r="K14" s="28"/>
      <c r="L14" s="10"/>
      <c r="M14" s="435"/>
      <c r="N14" s="435"/>
    </row>
    <row r="15" spans="1:17" ht="15">
      <c r="B15" s="63" t="s">
        <v>14</v>
      </c>
      <c r="C15" s="75">
        <v>5337.3429999999998</v>
      </c>
      <c r="D15" s="58">
        <v>5424.9359999999997</v>
      </c>
      <c r="E15" s="132">
        <v>5232.6892156862741</v>
      </c>
      <c r="F15" s="132">
        <v>5318.5647058823524</v>
      </c>
      <c r="G15" s="172">
        <v>-1.614636559767707</v>
      </c>
      <c r="H15" s="64">
        <v>48.4</v>
      </c>
      <c r="I15" s="64">
        <v>94.9</v>
      </c>
      <c r="J15" s="37">
        <v>1.5839011663041944</v>
      </c>
      <c r="K15" s="28"/>
      <c r="M15" s="435"/>
      <c r="N15" s="435"/>
    </row>
    <row r="16" spans="1:17" ht="15">
      <c r="B16" s="63" t="s">
        <v>15</v>
      </c>
      <c r="C16" s="75">
        <v>4762.6180000000004</v>
      </c>
      <c r="D16" s="58">
        <v>5058.8159999999998</v>
      </c>
      <c r="E16" s="132">
        <v>4669.2333333333336</v>
      </c>
      <c r="F16" s="132">
        <v>4959.6235294117641</v>
      </c>
      <c r="G16" s="172">
        <v>-5.8550854587318337</v>
      </c>
      <c r="H16" s="64">
        <v>43.33</v>
      </c>
      <c r="I16" s="64">
        <v>96.6</v>
      </c>
      <c r="J16" s="37">
        <v>0.157051200862696</v>
      </c>
      <c r="K16" s="28"/>
    </row>
    <row r="17" spans="2:14" ht="15">
      <c r="B17" s="63" t="s">
        <v>16</v>
      </c>
      <c r="C17" s="75">
        <v>4477.4570000000003</v>
      </c>
      <c r="D17" s="58">
        <v>4428.2579999999998</v>
      </c>
      <c r="E17" s="132">
        <v>4389.6637254901962</v>
      </c>
      <c r="F17" s="132">
        <v>4341.4294117647059</v>
      </c>
      <c r="G17" s="172">
        <v>1.1110237931033045</v>
      </c>
      <c r="H17" s="64">
        <v>33.840000000000003</v>
      </c>
      <c r="I17" s="64">
        <v>97.4</v>
      </c>
      <c r="J17" s="37">
        <v>1.2665419424410967E-2</v>
      </c>
      <c r="K17" s="28"/>
      <c r="M17" s="435"/>
      <c r="N17" s="435"/>
    </row>
    <row r="18" spans="2:14" ht="15" thickBot="1">
      <c r="B18" s="65" t="s">
        <v>125</v>
      </c>
      <c r="C18" s="76">
        <v>6043.848</v>
      </c>
      <c r="D18" s="77">
        <v>6140.51</v>
      </c>
      <c r="E18" s="173">
        <v>5925.3411764705879</v>
      </c>
      <c r="F18" s="173">
        <v>6020.1078431372553</v>
      </c>
      <c r="G18" s="174">
        <v>-1.574168920822542</v>
      </c>
      <c r="H18" s="66">
        <v>58.12</v>
      </c>
      <c r="I18" s="66">
        <v>93.1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6216.8580000000002</v>
      </c>
      <c r="D20" s="58">
        <v>6294.85</v>
      </c>
      <c r="E20" s="132">
        <v>6094.9588235294123</v>
      </c>
      <c r="F20" s="132">
        <v>6171.4215686274511</v>
      </c>
      <c r="G20" s="172">
        <v>-1.2389810718285612</v>
      </c>
      <c r="H20" s="64">
        <v>61.47</v>
      </c>
      <c r="I20" s="64">
        <v>90.6</v>
      </c>
      <c r="J20" s="37">
        <v>33.029197080291972</v>
      </c>
      <c r="K20" s="28"/>
    </row>
    <row r="21" spans="2:14" ht="15">
      <c r="B21" s="63" t="s">
        <v>12</v>
      </c>
      <c r="C21" s="75">
        <v>6116.585</v>
      </c>
      <c r="D21" s="58">
        <v>6194.2039999999997</v>
      </c>
      <c r="E21" s="132">
        <v>5996.6519607843138</v>
      </c>
      <c r="F21" s="132">
        <v>6072.7490196078425</v>
      </c>
      <c r="G21" s="172">
        <v>-1.2530907926183847</v>
      </c>
      <c r="H21" s="64">
        <v>57.88</v>
      </c>
      <c r="I21" s="64">
        <v>92.2</v>
      </c>
      <c r="J21" s="37">
        <v>55.280798450767165</v>
      </c>
      <c r="K21" s="28"/>
    </row>
    <row r="22" spans="2:14" ht="15">
      <c r="B22" s="63" t="s">
        <v>13</v>
      </c>
      <c r="C22" s="75">
        <v>5760.32</v>
      </c>
      <c r="D22" s="58">
        <v>5862.7640000000001</v>
      </c>
      <c r="E22" s="132">
        <v>5647.3725490196075</v>
      </c>
      <c r="F22" s="132">
        <v>5747.8078431372551</v>
      </c>
      <c r="G22" s="172">
        <v>-1.7473669415995665</v>
      </c>
      <c r="H22" s="64">
        <v>53.24</v>
      </c>
      <c r="I22" s="64">
        <v>93.3</v>
      </c>
      <c r="J22" s="37">
        <v>10.524355727692537</v>
      </c>
      <c r="K22" s="28"/>
    </row>
    <row r="23" spans="2:14" ht="15">
      <c r="B23" s="63" t="s">
        <v>14</v>
      </c>
      <c r="C23" s="75">
        <v>5375.6440000000002</v>
      </c>
      <c r="D23" s="58">
        <v>5523.4110000000001</v>
      </c>
      <c r="E23" s="132">
        <v>5270.2392156862743</v>
      </c>
      <c r="F23" s="132">
        <v>5415.1088235294119</v>
      </c>
      <c r="G23" s="172">
        <v>-2.675285253985261</v>
      </c>
      <c r="H23" s="64">
        <v>48.39</v>
      </c>
      <c r="I23" s="64">
        <v>94</v>
      </c>
      <c r="J23" s="37">
        <v>1.0948905109489051</v>
      </c>
      <c r="K23" s="28"/>
    </row>
    <row r="24" spans="2:14" ht="15">
      <c r="B24" s="63" t="s">
        <v>15</v>
      </c>
      <c r="C24" s="75">
        <v>4715.03</v>
      </c>
      <c r="D24" s="58">
        <v>5063.8720000000003</v>
      </c>
      <c r="E24" s="132">
        <v>4622.5784313725489</v>
      </c>
      <c r="F24" s="132">
        <v>4964.5803921568631</v>
      </c>
      <c r="G24" s="172">
        <v>-6.8888392123655677</v>
      </c>
      <c r="H24" s="64">
        <v>43.8</v>
      </c>
      <c r="I24" s="64">
        <v>99.1</v>
      </c>
      <c r="J24" s="37">
        <v>5.9585878146879191E-2</v>
      </c>
      <c r="K24" s="28"/>
    </row>
    <row r="25" spans="2:14" ht="15">
      <c r="B25" s="63" t="s">
        <v>16</v>
      </c>
      <c r="C25" s="75" t="s">
        <v>299</v>
      </c>
      <c r="D25" s="58" t="s">
        <v>299</v>
      </c>
      <c r="E25" s="132" t="s">
        <v>299</v>
      </c>
      <c r="F25" s="132" t="s">
        <v>299</v>
      </c>
      <c r="G25" s="172" t="s">
        <v>299</v>
      </c>
      <c r="H25" s="64" t="s">
        <v>299</v>
      </c>
      <c r="I25" s="64" t="s">
        <v>299</v>
      </c>
      <c r="J25" s="37" t="s">
        <v>299</v>
      </c>
      <c r="K25" s="28"/>
    </row>
    <row r="26" spans="2:14" ht="15" thickBot="1">
      <c r="B26" s="65" t="s">
        <v>125</v>
      </c>
      <c r="C26" s="76">
        <v>6101.7420000000002</v>
      </c>
      <c r="D26" s="77">
        <v>6168.357</v>
      </c>
      <c r="E26" s="173">
        <v>5982.1</v>
      </c>
      <c r="F26" s="173">
        <v>6047.4088235294121</v>
      </c>
      <c r="G26" s="174">
        <v>-1.0799472209536474</v>
      </c>
      <c r="H26" s="66">
        <v>58.47</v>
      </c>
      <c r="I26" s="66">
        <v>91.8</v>
      </c>
      <c r="J26" s="73">
        <v>100</v>
      </c>
      <c r="K26" s="28"/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6176.2709999999997</v>
      </c>
      <c r="D28" s="58">
        <v>6307.7479999999996</v>
      </c>
      <c r="E28" s="132">
        <v>6055.1676470588236</v>
      </c>
      <c r="F28" s="132">
        <v>6184.0666666666666</v>
      </c>
      <c r="G28" s="172">
        <v>-2.0843730599256638</v>
      </c>
      <c r="H28" s="64">
        <v>61.64</v>
      </c>
      <c r="I28" s="64">
        <v>91.8</v>
      </c>
      <c r="J28" s="37">
        <v>34.692054274387182</v>
      </c>
      <c r="K28" s="28"/>
    </row>
    <row r="29" spans="2:14" ht="15">
      <c r="B29" s="63" t="s">
        <v>12</v>
      </c>
      <c r="C29" s="75">
        <v>6106.31</v>
      </c>
      <c r="D29" s="58">
        <v>6198.88</v>
      </c>
      <c r="E29" s="132">
        <v>5986.5784313725489</v>
      </c>
      <c r="F29" s="132">
        <v>6077.333333333333</v>
      </c>
      <c r="G29" s="172">
        <v>-1.4933342797408518</v>
      </c>
      <c r="H29" s="64">
        <v>56.73</v>
      </c>
      <c r="I29" s="64">
        <v>93.9</v>
      </c>
      <c r="J29" s="37">
        <v>52.530012842704785</v>
      </c>
      <c r="K29" s="28"/>
    </row>
    <row r="30" spans="2:14" ht="15">
      <c r="B30" s="63" t="s">
        <v>13</v>
      </c>
      <c r="C30" s="75">
        <v>5691.89</v>
      </c>
      <c r="D30" s="58">
        <v>5768.1019999999999</v>
      </c>
      <c r="E30" s="132">
        <v>5580.2843137254904</v>
      </c>
      <c r="F30" s="132">
        <v>5655.0019607843133</v>
      </c>
      <c r="G30" s="172">
        <v>-1.3212665101969339</v>
      </c>
      <c r="H30" s="64">
        <v>53.19</v>
      </c>
      <c r="I30" s="64">
        <v>94.5</v>
      </c>
      <c r="J30" s="37">
        <v>11.249092634987996</v>
      </c>
      <c r="K30" s="28"/>
    </row>
    <row r="31" spans="2:14" ht="15">
      <c r="B31" s="63" t="s">
        <v>14</v>
      </c>
      <c r="C31" s="75">
        <v>5344.2520000000004</v>
      </c>
      <c r="D31" s="58">
        <v>5412.6109999999999</v>
      </c>
      <c r="E31" s="132">
        <v>5239.4627450980397</v>
      </c>
      <c r="F31" s="132">
        <v>5306.4813725490194</v>
      </c>
      <c r="G31" s="172">
        <v>-1.2629579328719442</v>
      </c>
      <c r="H31" s="64">
        <v>48.37</v>
      </c>
      <c r="I31" s="64">
        <v>94.8</v>
      </c>
      <c r="J31" s="37">
        <v>1.3702607627449885</v>
      </c>
      <c r="K31" s="28"/>
    </row>
    <row r="32" spans="2:14" ht="15">
      <c r="B32" s="63" t="s">
        <v>15</v>
      </c>
      <c r="C32" s="75">
        <v>5163.0609999999997</v>
      </c>
      <c r="D32" s="58">
        <v>5333.9279999999999</v>
      </c>
      <c r="E32" s="132">
        <v>5061.8245098039215</v>
      </c>
      <c r="F32" s="132">
        <v>5229.3411764705879</v>
      </c>
      <c r="G32" s="172">
        <v>-3.2033990710035867</v>
      </c>
      <c r="H32" s="64">
        <v>43.71</v>
      </c>
      <c r="I32" s="64">
        <v>97</v>
      </c>
      <c r="J32" s="37">
        <v>0.13847786029370709</v>
      </c>
      <c r="K32" s="28"/>
    </row>
    <row r="33" spans="2:11" ht="15">
      <c r="B33" s="63" t="s">
        <v>16</v>
      </c>
      <c r="C33" s="75" t="s">
        <v>299</v>
      </c>
      <c r="D33" s="58">
        <v>4938.058</v>
      </c>
      <c r="E33" s="132" t="s">
        <v>299</v>
      </c>
      <c r="F33" s="132">
        <v>4841.2333333333336</v>
      </c>
      <c r="G33" s="172" t="s">
        <v>299</v>
      </c>
      <c r="H33" s="64" t="s">
        <v>299</v>
      </c>
      <c r="I33" s="64" t="s">
        <v>299</v>
      </c>
      <c r="J33" s="37" t="s">
        <v>299</v>
      </c>
      <c r="K33" s="28"/>
    </row>
    <row r="34" spans="2:11" ht="15" thickBot="1">
      <c r="B34" s="65" t="s">
        <v>125</v>
      </c>
      <c r="C34" s="76">
        <v>6070.6840000000002</v>
      </c>
      <c r="D34" s="77">
        <v>6172.4229999999998</v>
      </c>
      <c r="E34" s="173">
        <v>5951.6509803921572</v>
      </c>
      <c r="F34" s="173">
        <v>6051.3950980392156</v>
      </c>
      <c r="G34" s="174">
        <v>-1.6482830162482316</v>
      </c>
      <c r="H34" s="66">
        <v>57.9</v>
      </c>
      <c r="I34" s="66">
        <v>93.3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6173.4620000000004</v>
      </c>
      <c r="D36" s="58">
        <v>6267.1</v>
      </c>
      <c r="E36" s="132">
        <v>6052.4137254901962</v>
      </c>
      <c r="F36" s="132">
        <v>6144.2156862745096</v>
      </c>
      <c r="G36" s="172">
        <v>-1.4941200874407607</v>
      </c>
      <c r="H36" s="64">
        <v>61.36</v>
      </c>
      <c r="I36" s="64">
        <v>92.8</v>
      </c>
      <c r="J36" s="37">
        <v>31.272966474617792</v>
      </c>
      <c r="K36" s="28"/>
    </row>
    <row r="37" spans="2:11" ht="15">
      <c r="B37" s="63" t="s">
        <v>12</v>
      </c>
      <c r="C37" s="75">
        <v>6109.1210000000001</v>
      </c>
      <c r="D37" s="58">
        <v>6196.2070000000003</v>
      </c>
      <c r="E37" s="132">
        <v>5989.3343137254906</v>
      </c>
      <c r="F37" s="132">
        <v>6074.7127450980397</v>
      </c>
      <c r="G37" s="172">
        <v>-1.4054727351749261</v>
      </c>
      <c r="H37" s="64">
        <v>57.88</v>
      </c>
      <c r="I37" s="64">
        <v>93.7</v>
      </c>
      <c r="J37" s="37">
        <v>53.862904323367964</v>
      </c>
      <c r="K37" s="28"/>
    </row>
    <row r="38" spans="2:11" ht="15">
      <c r="B38" s="63" t="s">
        <v>13</v>
      </c>
      <c r="C38" s="75">
        <v>5784.8090000000002</v>
      </c>
      <c r="D38" s="58">
        <v>5839.5529999999999</v>
      </c>
      <c r="E38" s="132">
        <v>5671.3813725490199</v>
      </c>
      <c r="F38" s="132">
        <v>5725.0519607843135</v>
      </c>
      <c r="G38" s="172">
        <v>-0.93746901517975245</v>
      </c>
      <c r="H38" s="64">
        <v>53.08</v>
      </c>
      <c r="I38" s="64">
        <v>94.3</v>
      </c>
      <c r="J38" s="37">
        <v>12.561811005761466</v>
      </c>
      <c r="K38" s="28"/>
    </row>
    <row r="39" spans="2:11" ht="15">
      <c r="B39" s="63" t="s">
        <v>14</v>
      </c>
      <c r="C39" s="75">
        <v>5310.4170000000004</v>
      </c>
      <c r="D39" s="58">
        <v>5359.9920000000002</v>
      </c>
      <c r="E39" s="132">
        <v>5206.2911764705887</v>
      </c>
      <c r="F39" s="132">
        <v>5254.8941176470589</v>
      </c>
      <c r="G39" s="172">
        <v>-0.92490809687775299</v>
      </c>
      <c r="H39" s="64">
        <v>48.09</v>
      </c>
      <c r="I39" s="64">
        <v>95.2</v>
      </c>
      <c r="J39" s="37">
        <v>2.0346595291022096</v>
      </c>
      <c r="K39" s="28"/>
    </row>
    <row r="40" spans="2:11" ht="15">
      <c r="B40" s="63" t="s">
        <v>15</v>
      </c>
      <c r="C40" s="75">
        <v>4644.8280000000004</v>
      </c>
      <c r="D40" s="58">
        <v>4733.7179999999998</v>
      </c>
      <c r="E40" s="132">
        <v>4553.7529411764708</v>
      </c>
      <c r="F40" s="132">
        <v>4640.8999999999996</v>
      </c>
      <c r="G40" s="172">
        <v>-1.8778051417511439</v>
      </c>
      <c r="H40" s="64">
        <v>43.3</v>
      </c>
      <c r="I40" s="64">
        <v>97.6</v>
      </c>
      <c r="J40" s="37">
        <v>0.2631220795717461</v>
      </c>
      <c r="K40" s="28"/>
    </row>
    <row r="41" spans="2:11" ht="15">
      <c r="B41" s="63" t="s">
        <v>16</v>
      </c>
      <c r="C41" s="75">
        <v>4940.1450000000004</v>
      </c>
      <c r="D41" s="58" t="s">
        <v>299</v>
      </c>
      <c r="E41" s="132">
        <v>4843.2794117647063</v>
      </c>
      <c r="F41" s="132" t="s">
        <v>299</v>
      </c>
      <c r="G41" s="172" t="s">
        <v>299</v>
      </c>
      <c r="H41" s="64">
        <v>38.25</v>
      </c>
      <c r="I41" s="64">
        <v>100</v>
      </c>
      <c r="J41" s="37">
        <v>4.5365875788232098E-3</v>
      </c>
      <c r="K41" s="28"/>
    </row>
    <row r="42" spans="2:11" ht="15" thickBot="1">
      <c r="B42" s="65" t="s">
        <v>125</v>
      </c>
      <c r="C42" s="76">
        <v>6067.384</v>
      </c>
      <c r="D42" s="77">
        <v>6155.06</v>
      </c>
      <c r="E42" s="173">
        <v>5948.4156862745094</v>
      </c>
      <c r="F42" s="173">
        <v>6034.3725490196084</v>
      </c>
      <c r="G42" s="174">
        <v>-1.4244540264432903</v>
      </c>
      <c r="H42" s="66">
        <v>58.13</v>
      </c>
      <c r="I42" s="66">
        <v>93.5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6088.0659999999998</v>
      </c>
      <c r="D44" s="58">
        <v>6210.5590000000002</v>
      </c>
      <c r="E44" s="132">
        <v>5968.6921568627449</v>
      </c>
      <c r="F44" s="132">
        <v>6088.7833333333338</v>
      </c>
      <c r="G44" s="172">
        <v>-1.9723345354258834</v>
      </c>
      <c r="H44" s="64">
        <v>61.56</v>
      </c>
      <c r="I44" s="64">
        <v>92.4</v>
      </c>
      <c r="J44" s="37">
        <v>28.257010605788246</v>
      </c>
      <c r="K44" s="28"/>
    </row>
    <row r="45" spans="2:11" ht="15">
      <c r="B45" s="63" t="s">
        <v>12</v>
      </c>
      <c r="C45" s="75">
        <v>6006.99</v>
      </c>
      <c r="D45" s="58">
        <v>6119.8140000000003</v>
      </c>
      <c r="E45" s="132">
        <v>5889.2058823529405</v>
      </c>
      <c r="F45" s="132">
        <v>5999.8176470588242</v>
      </c>
      <c r="G45" s="172">
        <v>-1.8435854423026667</v>
      </c>
      <c r="H45" s="64">
        <v>57.91</v>
      </c>
      <c r="I45" s="64">
        <v>93.8</v>
      </c>
      <c r="J45" s="37">
        <v>56.374707891425487</v>
      </c>
      <c r="K45" s="28"/>
    </row>
    <row r="46" spans="2:11" ht="15">
      <c r="B46" s="63" t="s">
        <v>13</v>
      </c>
      <c r="C46" s="75">
        <v>5687.5640000000003</v>
      </c>
      <c r="D46" s="58">
        <v>5803.8739999999998</v>
      </c>
      <c r="E46" s="132">
        <v>5576.0431372549019</v>
      </c>
      <c r="F46" s="132">
        <v>5690.0725490196073</v>
      </c>
      <c r="G46" s="172">
        <v>-2.0040062895920809</v>
      </c>
      <c r="H46" s="64">
        <v>53.41</v>
      </c>
      <c r="I46" s="64">
        <v>94.5</v>
      </c>
      <c r="J46" s="37">
        <v>13.305545568937625</v>
      </c>
      <c r="K46" s="28"/>
    </row>
    <row r="47" spans="2:11" ht="15">
      <c r="B47" s="63" t="s">
        <v>14</v>
      </c>
      <c r="C47" s="75">
        <v>5333.4040000000005</v>
      </c>
      <c r="D47" s="58">
        <v>5424.192</v>
      </c>
      <c r="E47" s="132">
        <v>5228.8274509803923</v>
      </c>
      <c r="F47" s="132">
        <v>5317.8352941176472</v>
      </c>
      <c r="G47" s="172">
        <v>-1.6737608108267472</v>
      </c>
      <c r="H47" s="64">
        <v>48.59</v>
      </c>
      <c r="I47" s="64">
        <v>95</v>
      </c>
      <c r="J47" s="37">
        <v>1.8706183713823477</v>
      </c>
      <c r="K47" s="28"/>
    </row>
    <row r="48" spans="2:11" ht="15">
      <c r="B48" s="63" t="s">
        <v>15</v>
      </c>
      <c r="C48" s="75">
        <v>4546.3249999999998</v>
      </c>
      <c r="D48" s="58">
        <v>5006.0110000000004</v>
      </c>
      <c r="E48" s="132">
        <v>4457.1813725490192</v>
      </c>
      <c r="F48" s="132">
        <v>4907.8539215686278</v>
      </c>
      <c r="G48" s="172">
        <v>-9.1826805814050463</v>
      </c>
      <c r="H48" s="64">
        <v>42.96</v>
      </c>
      <c r="I48" s="64">
        <v>95.1</v>
      </c>
      <c r="J48" s="37">
        <v>0.18200611181017437</v>
      </c>
      <c r="K48" s="28" t="s">
        <v>102</v>
      </c>
    </row>
    <row r="49" spans="2:13" ht="15">
      <c r="B49" s="63" t="s">
        <v>16</v>
      </c>
      <c r="C49" s="75">
        <v>3533.5369999999998</v>
      </c>
      <c r="D49" s="58">
        <v>3698.0219999999999</v>
      </c>
      <c r="E49" s="132">
        <v>3464.2519607843133</v>
      </c>
      <c r="F49" s="132">
        <v>3625.5117647058823</v>
      </c>
      <c r="G49" s="172">
        <v>-4.4479183736603005</v>
      </c>
      <c r="H49" s="64">
        <v>39.1</v>
      </c>
      <c r="I49" s="64">
        <v>76.7</v>
      </c>
      <c r="J49" s="37">
        <v>1.0111450656120799E-2</v>
      </c>
      <c r="K49" s="28"/>
    </row>
    <row r="50" spans="2:13" ht="15" thickBot="1">
      <c r="B50" s="78" t="s">
        <v>125</v>
      </c>
      <c r="C50" s="79">
        <v>5970.9809999999998</v>
      </c>
      <c r="D50" s="59">
        <v>6082.1270000000004</v>
      </c>
      <c r="E50" s="175">
        <v>5853.9029411764704</v>
      </c>
      <c r="F50" s="175">
        <v>5962.8696078431376</v>
      </c>
      <c r="G50" s="174">
        <v>-1.8274199141188705</v>
      </c>
      <c r="H50" s="80">
        <v>58.14</v>
      </c>
      <c r="I50" s="80">
        <v>93.5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668" t="s">
        <v>578</v>
      </c>
      <c r="C53" s="1669"/>
      <c r="D53" s="1669"/>
      <c r="E53" s="1669"/>
      <c r="F53" s="1669"/>
      <c r="G53" s="1669"/>
      <c r="H53" s="1669"/>
      <c r="I53" s="1669"/>
      <c r="J53" s="1669"/>
      <c r="K53" s="1669"/>
      <c r="L53" s="1669"/>
      <c r="M53" s="1669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J32" sqref="J32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670" t="s">
        <v>159</v>
      </c>
      <c r="C1" s="1670"/>
      <c r="D1" s="1670"/>
      <c r="E1" s="978" t="str">
        <f>SKUP_SEUROP_tyg!J1</f>
        <v xml:space="preserve"> 23.07.2018 - 29.07.2018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46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46"/>
      <c r="L4" s="55"/>
      <c r="M4" s="56"/>
      <c r="N4" s="56"/>
    </row>
    <row r="5" spans="1:14" ht="17.25" customHeight="1">
      <c r="B5" s="1671" t="s">
        <v>149</v>
      </c>
      <c r="C5" s="1672"/>
      <c r="D5" s="1673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583</v>
      </c>
      <c r="D6" s="314" t="s">
        <v>584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4.6217661176470584</v>
      </c>
      <c r="D8" s="105">
        <v>4.6956841176470592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4.6660380000000004</v>
      </c>
      <c r="D9" s="94">
        <v>4.7169788823529419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4.6422877647058831</v>
      </c>
      <c r="D10" s="94">
        <v>4.720088176470588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4.6397642352941171</v>
      </c>
      <c r="D11" s="94">
        <v>4.7068105882352951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4.5660442941176473</v>
      </c>
      <c r="D12" s="96">
        <v>4.6510382941176474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679" t="s">
        <v>300</v>
      </c>
      <c r="C17" s="1679"/>
      <c r="D17" s="1679"/>
      <c r="E17" s="1679"/>
      <c r="F17" s="1679"/>
      <c r="G17" s="1679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674" t="s">
        <v>11</v>
      </c>
      <c r="C21" s="329" t="s">
        <v>304</v>
      </c>
      <c r="D21" s="764"/>
      <c r="E21" s="764"/>
      <c r="F21" s="765"/>
      <c r="G21" s="1676" t="s">
        <v>305</v>
      </c>
    </row>
    <row r="22" spans="2:13" ht="18" customHeight="1" thickBot="1">
      <c r="B22" s="1675"/>
      <c r="C22" s="766" t="s">
        <v>306</v>
      </c>
      <c r="D22" s="767"/>
      <c r="E22" s="766" t="s">
        <v>307</v>
      </c>
      <c r="F22" s="767"/>
      <c r="G22" s="1677"/>
      <c r="H22" s="179"/>
    </row>
    <row r="23" spans="2:13" ht="15.75" customHeight="1" thickBot="1">
      <c r="B23" s="1675"/>
      <c r="C23" s="779" t="s">
        <v>583</v>
      </c>
      <c r="D23" s="780" t="s">
        <v>585</v>
      </c>
      <c r="E23" s="768" t="str">
        <f>C23</f>
        <v>2018-07-29</v>
      </c>
      <c r="F23" s="768" t="str">
        <f>D23</f>
        <v>2017-07-30</v>
      </c>
      <c r="G23" s="1678"/>
    </row>
    <row r="24" spans="2:13" ht="15">
      <c r="B24" s="769" t="s">
        <v>126</v>
      </c>
      <c r="C24" s="770">
        <v>6037.7274509803919</v>
      </c>
      <c r="D24" s="771">
        <v>7085.9941176470584</v>
      </c>
      <c r="E24" s="772">
        <f>(C24/1.32)/1000</f>
        <v>4.5740359477124173</v>
      </c>
      <c r="F24" s="772">
        <f>(D24/1.32)/1000</f>
        <v>5.3681773618538315</v>
      </c>
      <c r="G24" s="773">
        <f t="shared" ref="G24:G30" si="0">((E24-F24)/F24)*100</f>
        <v>-14.793501790469302</v>
      </c>
    </row>
    <row r="25" spans="2:13" ht="15">
      <c r="B25" s="668" t="s">
        <v>12</v>
      </c>
      <c r="C25" s="782">
        <v>5956.4362745098033</v>
      </c>
      <c r="D25" s="781">
        <v>6994.4176470588227</v>
      </c>
      <c r="E25" s="774">
        <f>(C25/1.32)/1000</f>
        <v>4.5124517231134869</v>
      </c>
      <c r="F25" s="774">
        <f>(D25/1.32)/1000</f>
        <v>5.2988012477718351</v>
      </c>
      <c r="G25" s="775">
        <f t="shared" si="0"/>
        <v>-14.840140022028775</v>
      </c>
      <c r="K25" s="1447"/>
      <c r="L25" s="35"/>
      <c r="M25" s="35"/>
    </row>
    <row r="26" spans="2:13" ht="15">
      <c r="B26" s="668" t="s">
        <v>13</v>
      </c>
      <c r="C26" s="782">
        <v>5605.3460784313729</v>
      </c>
      <c r="D26" s="781">
        <v>6595.0460784313727</v>
      </c>
      <c r="E26" s="774">
        <f>(C26/1.31)/1000</f>
        <v>4.2788901362071545</v>
      </c>
      <c r="F26" s="774">
        <f>(D26/1.31)/1000</f>
        <v>5.0343863194132616</v>
      </c>
      <c r="G26" s="775">
        <f t="shared" si="0"/>
        <v>-15.006718500978234</v>
      </c>
      <c r="J26" s="264"/>
      <c r="K26" s="1447"/>
      <c r="L26" s="35"/>
      <c r="M26" s="35"/>
    </row>
    <row r="27" spans="2:13" ht="15.75">
      <c r="B27" s="668" t="s">
        <v>14</v>
      </c>
      <c r="C27" s="782">
        <v>5232.6892156862741</v>
      </c>
      <c r="D27" s="781">
        <v>6154.7294117647052</v>
      </c>
      <c r="E27" s="774">
        <f>(C27/1.3)/1000</f>
        <v>4.0251455505279035</v>
      </c>
      <c r="F27" s="774">
        <f>(D27/1.3)/1000</f>
        <v>4.7344072398190038</v>
      </c>
      <c r="G27" s="775">
        <f t="shared" si="0"/>
        <v>-14.981002971730319</v>
      </c>
      <c r="H27" s="318"/>
      <c r="I27" s="318"/>
      <c r="J27" s="318"/>
      <c r="K27" s="1447"/>
      <c r="L27" s="35"/>
      <c r="M27" s="35"/>
    </row>
    <row r="28" spans="2:13" ht="15.75">
      <c r="B28" s="668" t="s">
        <v>15</v>
      </c>
      <c r="C28" s="782">
        <v>4669.2333333333336</v>
      </c>
      <c r="D28" s="781">
        <v>5554.6382352941173</v>
      </c>
      <c r="E28" s="774">
        <f>(C28/1.29)/1000</f>
        <v>3.619560723514212</v>
      </c>
      <c r="F28" s="774">
        <f>(D28/1.29)/1000</f>
        <v>4.3059211126310988</v>
      </c>
      <c r="G28" s="775">
        <f t="shared" si="0"/>
        <v>-15.939920197411414</v>
      </c>
      <c r="H28" s="318"/>
      <c r="I28" s="318"/>
      <c r="J28" s="318"/>
      <c r="K28" s="1447"/>
      <c r="L28" s="35"/>
      <c r="M28" s="35"/>
    </row>
    <row r="29" spans="2:13" ht="15.75">
      <c r="B29" s="668" t="s">
        <v>16</v>
      </c>
      <c r="C29" s="782">
        <v>4389.6637254901962</v>
      </c>
      <c r="D29" s="781">
        <v>4567.7813725490196</v>
      </c>
      <c r="E29" s="774">
        <f>(C29/1.28)/1000</f>
        <v>3.4294247855392155</v>
      </c>
      <c r="F29" s="774">
        <f>(D29/1.28)/1000</f>
        <v>3.5685791973039214</v>
      </c>
      <c r="G29" s="775">
        <f t="shared" si="0"/>
        <v>-3.8994345948616669</v>
      </c>
      <c r="H29" s="318"/>
      <c r="I29" s="318"/>
      <c r="J29" s="318"/>
      <c r="K29" s="1447"/>
      <c r="L29" s="35"/>
      <c r="M29" s="35"/>
    </row>
    <row r="30" spans="2:13" ht="16.5" thickBot="1">
      <c r="B30" s="776" t="s">
        <v>125</v>
      </c>
      <c r="C30" s="783">
        <v>5925.3411764705879</v>
      </c>
      <c r="D30" s="784">
        <v>6949.8852941176465</v>
      </c>
      <c r="E30" s="777">
        <f>(C30*0.78)/1000</f>
        <v>4.6217661176470584</v>
      </c>
      <c r="F30" s="777">
        <f>(D30*0.78)/1000</f>
        <v>5.4209105294117643</v>
      </c>
      <c r="G30" s="778">
        <f t="shared" si="0"/>
        <v>-14.741885287146086</v>
      </c>
      <c r="H30" s="318" t="s">
        <v>308</v>
      </c>
      <c r="I30" s="318"/>
      <c r="J30" s="318"/>
      <c r="K30" s="1447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47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48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48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48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M32" sqref="M3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80" t="s">
        <v>146</v>
      </c>
      <c r="C1" s="1680"/>
      <c r="D1" s="1680"/>
      <c r="E1" s="1680"/>
      <c r="F1" s="414" t="str">
        <f>SKUP_SEUROP_tyg!J1</f>
        <v xml:space="preserve"> 23.07.2018 - 29.07.2018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1" t="s">
        <v>45</v>
      </c>
      <c r="C5" s="1688" t="s">
        <v>3</v>
      </c>
      <c r="D5" s="1689"/>
      <c r="E5" s="1681" t="s">
        <v>317</v>
      </c>
      <c r="F5" s="39"/>
      <c r="G5" s="39"/>
      <c r="H5" s="39"/>
      <c r="I5" s="39"/>
      <c r="K5" s="1453"/>
    </row>
    <row r="6" spans="1:20" ht="27" customHeight="1" thickBot="1">
      <c r="A6" s="2"/>
      <c r="B6" s="1132"/>
      <c r="C6" s="34" t="s">
        <v>586</v>
      </c>
      <c r="D6" s="34" t="s">
        <v>587</v>
      </c>
      <c r="E6" s="1682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3" t="s">
        <v>11</v>
      </c>
      <c r="C8" s="1134">
        <v>6731.1180000000004</v>
      </c>
      <c r="D8" s="1134">
        <v>6827.7780000000002</v>
      </c>
      <c r="E8" s="1135">
        <v>-1.4156875047782727</v>
      </c>
      <c r="F8" s="39"/>
      <c r="G8" s="39"/>
      <c r="H8" s="1136"/>
      <c r="I8" s="39"/>
      <c r="J8" s="1454"/>
      <c r="K8" s="1454"/>
      <c r="L8" s="1454"/>
      <c r="M8" s="1454"/>
    </row>
    <row r="9" spans="1:20" ht="20.100000000000001" customHeight="1">
      <c r="A9" s="2"/>
      <c r="B9" s="1137" t="s">
        <v>141</v>
      </c>
      <c r="C9" s="132">
        <v>6636.4279999999999</v>
      </c>
      <c r="D9" s="132">
        <v>6908.1369999999997</v>
      </c>
      <c r="E9" s="99">
        <v>-3.9331732998346713</v>
      </c>
      <c r="F9" s="39"/>
      <c r="G9" s="39"/>
      <c r="H9" s="39"/>
      <c r="I9" s="39"/>
      <c r="J9" s="1455"/>
      <c r="K9" s="1456"/>
      <c r="L9"/>
      <c r="M9"/>
    </row>
    <row r="10" spans="1:20" ht="20.100000000000001" customHeight="1">
      <c r="A10" s="2"/>
      <c r="B10" s="1137" t="s">
        <v>142</v>
      </c>
      <c r="C10" s="132">
        <v>7956.2920000000004</v>
      </c>
      <c r="D10" s="132">
        <v>8042.8230000000003</v>
      </c>
      <c r="E10" s="99">
        <v>-1.075878457103929</v>
      </c>
      <c r="F10" s="39"/>
      <c r="G10" s="39"/>
      <c r="H10" s="86"/>
      <c r="I10" s="39"/>
      <c r="J10" s="1457"/>
      <c r="K10" s="1458"/>
      <c r="L10"/>
      <c r="M10"/>
    </row>
    <row r="11" spans="1:20" ht="20.100000000000001" customHeight="1">
      <c r="A11" s="2"/>
      <c r="B11" s="1137" t="s">
        <v>143</v>
      </c>
      <c r="C11" s="132">
        <v>6902.9849999999997</v>
      </c>
      <c r="D11" s="132">
        <v>6980.5680000000002</v>
      </c>
      <c r="E11" s="99">
        <v>-1.1114138562936502</v>
      </c>
      <c r="F11" s="39"/>
      <c r="G11" s="39"/>
      <c r="H11" s="86"/>
      <c r="I11" s="39"/>
      <c r="J11" s="1459"/>
      <c r="K11" s="1460"/>
      <c r="L11"/>
      <c r="M11"/>
    </row>
    <row r="12" spans="1:20" ht="20.100000000000001" customHeight="1" thickBot="1">
      <c r="A12" s="2"/>
      <c r="B12" s="1138" t="s">
        <v>144</v>
      </c>
      <c r="C12" s="133">
        <v>6684.9859999999999</v>
      </c>
      <c r="D12" s="133">
        <v>6773.3739999999998</v>
      </c>
      <c r="E12" s="100">
        <v>-1.3049331101456958</v>
      </c>
      <c r="F12" s="39"/>
      <c r="G12" s="39"/>
      <c r="H12" s="39"/>
      <c r="I12" s="39"/>
      <c r="J12" s="1461"/>
      <c r="K12" s="1462"/>
      <c r="L12"/>
      <c r="M12"/>
    </row>
    <row r="13" spans="1:20">
      <c r="B13" s="14"/>
      <c r="H13" s="39"/>
      <c r="I13" s="39"/>
      <c r="J13" s="1463"/>
      <c r="K13" s="1464"/>
      <c r="L13"/>
      <c r="M13"/>
    </row>
    <row r="14" spans="1:20">
      <c r="B14" s="14"/>
      <c r="H14" s="39"/>
      <c r="I14" s="39"/>
      <c r="J14" s="1465"/>
      <c r="K14" s="1464"/>
      <c r="L14"/>
      <c r="M14"/>
    </row>
    <row r="15" spans="1:20" ht="15.75">
      <c r="B15" s="1679" t="s">
        <v>300</v>
      </c>
      <c r="C15" s="1679"/>
      <c r="D15" s="1679"/>
      <c r="E15" s="1679"/>
      <c r="F15" s="1679"/>
      <c r="G15" s="1679"/>
      <c r="H15" s="39"/>
      <c r="I15" s="39"/>
      <c r="J15" s="1465"/>
      <c r="K15" s="1464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66"/>
      <c r="K16" s="1464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66"/>
      <c r="K17" s="1464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3" t="s">
        <v>588</v>
      </c>
      <c r="C18" s="1684"/>
      <c r="D18" s="1684"/>
      <c r="E18" s="1685"/>
      <c r="F18" s="1"/>
      <c r="G18" s="1"/>
      <c r="H18" s="1"/>
      <c r="I18" s="1"/>
      <c r="J18" s="1465"/>
      <c r="K18" s="1465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86" t="s">
        <v>45</v>
      </c>
      <c r="C19" s="1657" t="s">
        <v>160</v>
      </c>
      <c r="D19" s="1658"/>
      <c r="E19" s="657" t="s">
        <v>589</v>
      </c>
      <c r="F19" s="1"/>
      <c r="G19" s="1"/>
      <c r="H19" s="1"/>
      <c r="I19" s="1"/>
      <c r="J19" s="1465"/>
      <c r="K19" s="1465"/>
      <c r="L19" s="1465"/>
      <c r="M19" s="1465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87">
        <v>0</v>
      </c>
      <c r="C20" s="658" t="s">
        <v>586</v>
      </c>
      <c r="D20" s="659" t="s">
        <v>590</v>
      </c>
      <c r="E20" s="427" t="s">
        <v>18</v>
      </c>
      <c r="F20" s="1"/>
      <c r="G20" s="1"/>
      <c r="H20" s="1"/>
      <c r="I20" s="1"/>
      <c r="J20" s="1465"/>
      <c r="K20" s="1465"/>
      <c r="L20" s="1465"/>
      <c r="M20" s="1465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6731.1180000000004</v>
      </c>
      <c r="D21" s="662">
        <v>7829.3029999999999</v>
      </c>
      <c r="E21" s="663">
        <v>-14.026599813546614</v>
      </c>
      <c r="F21" s="1"/>
      <c r="G21" s="1"/>
      <c r="H21" s="1"/>
      <c r="I21" s="1"/>
      <c r="J21" s="1465"/>
      <c r="K21" s="1465"/>
      <c r="L21" s="1465"/>
      <c r="M21" s="1465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6636.4279999999999</v>
      </c>
      <c r="D22" s="666">
        <v>7785.4620000000004</v>
      </c>
      <c r="E22" s="667">
        <v>-14.758713098850146</v>
      </c>
      <c r="F22" s="1"/>
      <c r="G22" s="1"/>
      <c r="H22" s="1"/>
      <c r="I22" s="1"/>
      <c r="J22" s="1465"/>
      <c r="K22" s="1465"/>
      <c r="L22" s="1465"/>
      <c r="M22" s="1465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7956.2920000000004</v>
      </c>
      <c r="D23" s="670">
        <v>8382.9709999999995</v>
      </c>
      <c r="E23" s="671">
        <v>-5.0898303238791982</v>
      </c>
      <c r="F23" s="1"/>
      <c r="G23" s="1"/>
      <c r="H23" s="1"/>
      <c r="I23" s="1"/>
      <c r="J23" s="1465"/>
      <c r="K23" s="1465"/>
      <c r="L23" s="1465"/>
      <c r="M23" s="1465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6902.9849999999997</v>
      </c>
      <c r="D24" s="670">
        <v>7995.759</v>
      </c>
      <c r="E24" s="671">
        <v>-13.666920176058337</v>
      </c>
      <c r="F24" s="1"/>
      <c r="G24" s="1"/>
      <c r="H24" s="1"/>
      <c r="I24" s="1"/>
      <c r="J24" s="1465"/>
      <c r="K24" s="1465"/>
      <c r="L24" s="1465"/>
      <c r="M24" s="1465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6684.9859999999999</v>
      </c>
      <c r="D25" s="675">
        <v>7756.9359999999997</v>
      </c>
      <c r="E25" s="676">
        <v>-13.819245124621368</v>
      </c>
      <c r="F25" s="1"/>
      <c r="G25" s="1"/>
      <c r="H25" s="1"/>
      <c r="I25" s="1"/>
      <c r="J25" s="1465"/>
      <c r="K25" s="1465"/>
      <c r="L25" s="1465"/>
      <c r="M25" s="1465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65"/>
      <c r="K26" s="1465"/>
      <c r="L26" s="1465"/>
      <c r="M26" s="1465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65"/>
      <c r="K27" s="1465"/>
      <c r="L27" s="1465"/>
      <c r="M27" s="1465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65"/>
      <c r="K28" s="1465"/>
      <c r="L28" s="1465"/>
      <c r="M28" s="1465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65"/>
      <c r="K29" s="1465"/>
      <c r="L29" s="1465"/>
      <c r="M29" s="1465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65"/>
      <c r="K30" s="1465"/>
      <c r="L30" s="1465"/>
      <c r="M30" s="1465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65"/>
      <c r="K31" s="1465"/>
      <c r="L31" s="1465"/>
      <c r="M31" s="1465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65"/>
      <c r="K32" s="1465"/>
      <c r="L32" s="1465"/>
      <c r="M32" s="1465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65"/>
      <c r="K33" s="1465"/>
      <c r="L33" s="1465"/>
      <c r="M33" s="1465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65"/>
      <c r="K34" s="1465"/>
      <c r="L34" s="1465"/>
      <c r="M34" s="1465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65"/>
      <c r="K35" s="1465"/>
      <c r="L35" s="1465"/>
      <c r="M35" s="1465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65"/>
      <c r="K36" s="1465"/>
      <c r="L36" s="1465"/>
      <c r="M36" s="1465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65"/>
      <c r="K37" s="1465"/>
      <c r="L37" s="1465"/>
      <c r="M37" s="1465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65"/>
      <c r="K38" s="1465"/>
      <c r="L38" s="1465"/>
      <c r="M38" s="1465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65"/>
      <c r="K39" s="1465"/>
      <c r="L39" s="1465"/>
      <c r="M39" s="1465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65"/>
      <c r="K40" s="1465"/>
      <c r="L40" s="1465"/>
      <c r="M40" s="1465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65"/>
      <c r="K41" s="1465"/>
      <c r="L41" s="1465"/>
      <c r="M41" s="1465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65"/>
      <c r="K42" s="1465"/>
      <c r="L42" s="1465"/>
      <c r="M42" s="1465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65"/>
      <c r="K43" s="1465"/>
      <c r="L43" s="1465"/>
      <c r="M43" s="1465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65"/>
      <c r="K44" s="1465"/>
      <c r="L44" s="1465"/>
      <c r="M44" s="1465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65"/>
      <c r="K45" s="1465"/>
      <c r="L45" s="1465"/>
      <c r="M45" s="1465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65"/>
      <c r="K46" s="1465"/>
      <c r="L46" s="1465"/>
      <c r="M46" s="1465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65"/>
      <c r="K47" s="1465"/>
      <c r="L47" s="1465"/>
      <c r="M47" s="1465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65"/>
      <c r="K48" s="1465"/>
      <c r="L48" s="1465"/>
      <c r="M48" s="1465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65"/>
      <c r="K49" s="1465"/>
      <c r="L49" s="1465"/>
      <c r="M49" s="1465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65"/>
      <c r="K50" s="1465"/>
      <c r="L50" s="1465"/>
      <c r="M50" s="1465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65"/>
      <c r="K51" s="1465"/>
      <c r="L51" s="1465"/>
      <c r="M51" s="1465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65"/>
      <c r="K52" s="1465"/>
      <c r="L52" s="1465"/>
      <c r="M52" s="1465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65"/>
      <c r="K53" s="1465"/>
      <c r="L53" s="1465"/>
      <c r="M53" s="1465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65"/>
      <c r="K54" s="1465"/>
      <c r="L54" s="1465"/>
      <c r="M54" s="1465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65"/>
      <c r="K55" s="1465"/>
      <c r="L55" s="1465"/>
      <c r="M55" s="1465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Ceny_miesieczne_UE_VI_2018</vt:lpstr>
      <vt:lpstr>Ceny_tygodniowe_UE</vt:lpstr>
      <vt:lpstr>CENY_LIPIEC_2018</vt:lpstr>
      <vt:lpstr>Handel_ZESTAWIENIA_I_V_2018</vt:lpstr>
      <vt:lpstr>Handel zagr. wg krajów 5_18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2018-08-02T09:57:42Z</dcterms:modified>
</cp:coreProperties>
</file>